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360" yWindow="90" windowWidth="14355" windowHeight="4185"/>
  </bookViews>
  <sheets>
    <sheet name="Data Tabulasi" sheetId="1" r:id="rId1"/>
    <sheet name="Sheet2" sheetId="2" r:id="rId2"/>
    <sheet name="Sheet3" sheetId="3" r:id="rId3"/>
    <sheet name="Sheet4" sheetId="4" r:id="rId4"/>
  </sheets>
  <calcPr calcId="152511"/>
</workbook>
</file>

<file path=xl/calcChain.xml><?xml version="1.0" encoding="utf-8"?>
<calcChain xmlns="http://schemas.openxmlformats.org/spreadsheetml/2006/main">
  <c r="W44" i="1" l="1"/>
  <c r="M11" i="1"/>
  <c r="N30" i="1"/>
  <c r="M33" i="1"/>
  <c r="R31" i="1"/>
  <c r="R34" i="1"/>
  <c r="R32" i="1"/>
  <c r="AX3" i="1" l="1"/>
  <c r="AY3" i="1"/>
  <c r="AZ3" i="1"/>
  <c r="AX4" i="1"/>
  <c r="AY4" i="1"/>
  <c r="AZ4" i="1"/>
  <c r="AX5" i="1"/>
  <c r="AY5" i="1"/>
  <c r="AZ5" i="1"/>
  <c r="AX6" i="1"/>
  <c r="AY6" i="1"/>
  <c r="AZ6" i="1"/>
  <c r="AX7" i="1"/>
  <c r="AY7" i="1"/>
  <c r="AZ7" i="1"/>
  <c r="AX8" i="1"/>
  <c r="AY8" i="1"/>
  <c r="AZ8" i="1"/>
  <c r="AX9" i="1"/>
  <c r="AY9" i="1"/>
  <c r="AZ9" i="1"/>
  <c r="AX10" i="1"/>
  <c r="AY10" i="1"/>
  <c r="AZ10" i="1"/>
  <c r="AX11" i="1"/>
  <c r="AY11" i="1"/>
  <c r="AZ11" i="1"/>
  <c r="AX12" i="1"/>
  <c r="AY12" i="1"/>
  <c r="AZ12" i="1"/>
  <c r="AX13" i="1"/>
  <c r="AY13" i="1"/>
  <c r="AZ13" i="1"/>
  <c r="AX14" i="1"/>
  <c r="AY14" i="1"/>
  <c r="AZ14" i="1"/>
  <c r="AX15" i="1"/>
  <c r="AY15" i="1"/>
  <c r="AZ15" i="1"/>
  <c r="AX16" i="1"/>
  <c r="AY16" i="1"/>
  <c r="AZ16" i="1"/>
  <c r="AX17" i="1"/>
  <c r="AY17" i="1"/>
  <c r="AZ17" i="1"/>
  <c r="AX18" i="1"/>
  <c r="AY18" i="1"/>
  <c r="AZ18" i="1"/>
  <c r="AX19" i="1"/>
  <c r="AY19" i="1"/>
  <c r="AZ19" i="1"/>
  <c r="AX20" i="1"/>
  <c r="AY20" i="1"/>
  <c r="AZ20" i="1"/>
  <c r="AX21" i="1"/>
  <c r="AY21" i="1"/>
  <c r="AZ21" i="1"/>
  <c r="AX22" i="1"/>
  <c r="AY22" i="1"/>
  <c r="AZ22" i="1"/>
  <c r="AX23" i="1"/>
  <c r="AY23" i="1"/>
  <c r="AZ23" i="1"/>
  <c r="AX24" i="1"/>
  <c r="AY24" i="1"/>
  <c r="AZ24" i="1"/>
  <c r="AX25" i="1"/>
  <c r="AY25" i="1"/>
  <c r="AZ25" i="1"/>
  <c r="AX26" i="1"/>
  <c r="AY26" i="1"/>
  <c r="AZ26" i="1"/>
  <c r="AX27" i="1"/>
  <c r="AY27" i="1"/>
  <c r="AZ27" i="1"/>
  <c r="AX28" i="1"/>
  <c r="AY28" i="1"/>
  <c r="AZ28" i="1"/>
  <c r="AX29" i="1"/>
  <c r="AY29" i="1"/>
  <c r="AZ29" i="1"/>
  <c r="AX30" i="1"/>
  <c r="AY30" i="1"/>
  <c r="AZ30" i="1"/>
  <c r="AX31" i="1"/>
  <c r="AY31" i="1"/>
  <c r="AZ31" i="1"/>
  <c r="AX32" i="1"/>
  <c r="AY32" i="1"/>
  <c r="AZ32" i="1"/>
  <c r="AX33" i="1"/>
  <c r="AY33" i="1"/>
  <c r="AZ33" i="1"/>
  <c r="AX34" i="1"/>
  <c r="AY34" i="1"/>
  <c r="AZ34" i="1"/>
  <c r="AX35" i="1"/>
  <c r="AY35" i="1"/>
  <c r="AZ35" i="1"/>
  <c r="AX36" i="1"/>
  <c r="AY36" i="1"/>
  <c r="AZ36" i="1"/>
  <c r="AX37" i="1"/>
  <c r="AY37" i="1"/>
  <c r="AZ37" i="1"/>
  <c r="AX38" i="1"/>
  <c r="AY38" i="1"/>
  <c r="AZ38" i="1"/>
  <c r="AX39" i="1"/>
  <c r="AY39" i="1"/>
  <c r="AZ39" i="1"/>
  <c r="AX40" i="1"/>
  <c r="AY40" i="1"/>
  <c r="AZ40" i="1"/>
  <c r="AX41" i="1"/>
  <c r="AY41" i="1"/>
  <c r="AZ41" i="1"/>
  <c r="AX42" i="1"/>
  <c r="AY42" i="1"/>
  <c r="AZ42" i="1"/>
  <c r="AX43" i="1"/>
  <c r="AY43" i="1"/>
  <c r="AZ43" i="1"/>
  <c r="AX44" i="1"/>
  <c r="AY44" i="1"/>
  <c r="AZ44" i="1"/>
  <c r="AX45" i="1"/>
  <c r="AY45" i="1"/>
  <c r="AZ45" i="1"/>
  <c r="AX46" i="1"/>
  <c r="AY46" i="1"/>
  <c r="AZ46" i="1"/>
  <c r="AX47" i="1"/>
  <c r="AY47" i="1"/>
  <c r="AZ47" i="1"/>
  <c r="AX48" i="1"/>
  <c r="AY48" i="1"/>
  <c r="AZ48" i="1"/>
  <c r="AX49" i="1"/>
  <c r="AY49" i="1"/>
  <c r="AZ49" i="1"/>
  <c r="AX50" i="1"/>
  <c r="AY50" i="1"/>
  <c r="AZ50" i="1"/>
  <c r="AX51" i="1"/>
  <c r="AY51" i="1"/>
  <c r="AZ51" i="1"/>
  <c r="AQ51" i="1" l="1"/>
  <c r="AP51" i="1"/>
  <c r="AO51" i="1"/>
  <c r="AH51" i="1"/>
  <c r="AG51" i="1"/>
  <c r="AF51" i="1"/>
  <c r="X51" i="1"/>
  <c r="W51" i="1"/>
  <c r="Y51" i="1" s="1"/>
  <c r="S51" i="1"/>
  <c r="R51" i="1"/>
  <c r="T51" i="1" s="1"/>
  <c r="N51" i="1"/>
  <c r="M51" i="1"/>
  <c r="O51" i="1" s="1"/>
  <c r="J51" i="1"/>
  <c r="I51" i="1"/>
  <c r="H51" i="1"/>
  <c r="AQ50" i="1"/>
  <c r="AP50" i="1"/>
  <c r="AO50" i="1"/>
  <c r="AH50" i="1"/>
  <c r="AG50" i="1"/>
  <c r="AF50" i="1"/>
  <c r="X50" i="1"/>
  <c r="W50" i="1"/>
  <c r="S50" i="1"/>
  <c r="R50" i="1"/>
  <c r="T50" i="1" s="1"/>
  <c r="N50" i="1"/>
  <c r="M50" i="1"/>
  <c r="O50" i="1" s="1"/>
  <c r="J50" i="1"/>
  <c r="I50" i="1"/>
  <c r="H50" i="1"/>
  <c r="AQ49" i="1"/>
  <c r="AP49" i="1"/>
  <c r="AO49" i="1"/>
  <c r="AH49" i="1"/>
  <c r="AG49" i="1"/>
  <c r="AF49" i="1"/>
  <c r="X49" i="1"/>
  <c r="W49" i="1"/>
  <c r="S49" i="1"/>
  <c r="T49" i="1" s="1"/>
  <c r="R49" i="1"/>
  <c r="N49" i="1"/>
  <c r="M49" i="1"/>
  <c r="J49" i="1"/>
  <c r="I49" i="1"/>
  <c r="H49" i="1"/>
  <c r="AQ48" i="1"/>
  <c r="AP48" i="1"/>
  <c r="AO48" i="1"/>
  <c r="AH48" i="1"/>
  <c r="AG48" i="1"/>
  <c r="AF48" i="1"/>
  <c r="X48" i="1"/>
  <c r="W48" i="1"/>
  <c r="Y48" i="1" s="1"/>
  <c r="S48" i="1"/>
  <c r="R48" i="1"/>
  <c r="N48" i="1"/>
  <c r="O48" i="1" s="1"/>
  <c r="M48" i="1"/>
  <c r="J48" i="1"/>
  <c r="I48" i="1"/>
  <c r="H48" i="1"/>
  <c r="AQ47" i="1"/>
  <c r="AP47" i="1"/>
  <c r="AO47" i="1"/>
  <c r="AH47" i="1"/>
  <c r="AG47" i="1"/>
  <c r="AF47" i="1"/>
  <c r="X47" i="1"/>
  <c r="W47" i="1"/>
  <c r="Y47" i="1" s="1"/>
  <c r="S47" i="1"/>
  <c r="R47" i="1"/>
  <c r="T47" i="1" s="1"/>
  <c r="N47" i="1"/>
  <c r="M47" i="1"/>
  <c r="J47" i="1"/>
  <c r="I47" i="1"/>
  <c r="H47" i="1"/>
  <c r="O47" i="1" l="1"/>
  <c r="T48" i="1"/>
  <c r="O49" i="1"/>
  <c r="Y49" i="1"/>
  <c r="Y50" i="1"/>
  <c r="AP21" i="1"/>
  <c r="AH5" i="1" l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G46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46" i="1"/>
  <c r="AH4" i="1"/>
  <c r="AG4" i="1"/>
  <c r="AF4" i="1"/>
  <c r="AH3" i="1"/>
  <c r="AG3" i="1"/>
  <c r="AF3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P5" i="1"/>
  <c r="AP6" i="1"/>
  <c r="AP7" i="1"/>
  <c r="AP8" i="1"/>
  <c r="AP9" i="1"/>
  <c r="AP10" i="1"/>
  <c r="AP11" i="1"/>
  <c r="AP12" i="1"/>
  <c r="AP13" i="1"/>
  <c r="AP14" i="1"/>
  <c r="AP15" i="1"/>
  <c r="AP16" i="1"/>
  <c r="AP17" i="1"/>
  <c r="AP18" i="1"/>
  <c r="AP19" i="1"/>
  <c r="AP20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Q4" i="1"/>
  <c r="AP4" i="1"/>
  <c r="AO4" i="1"/>
  <c r="AQ3" i="1"/>
  <c r="AP3" i="1"/>
  <c r="AO3" i="1"/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12" i="1"/>
  <c r="I5" i="1"/>
  <c r="I6" i="1"/>
  <c r="I7" i="1"/>
  <c r="I8" i="1"/>
  <c r="I9" i="1"/>
  <c r="I10" i="1"/>
  <c r="I11" i="1"/>
  <c r="I4" i="1"/>
  <c r="I3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15" i="1"/>
  <c r="H16" i="1"/>
  <c r="H17" i="1"/>
  <c r="H12" i="1"/>
  <c r="H13" i="1"/>
  <c r="H14" i="1"/>
  <c r="H11" i="1"/>
  <c r="H10" i="1"/>
  <c r="H8" i="1"/>
  <c r="H9" i="1"/>
  <c r="H7" i="1"/>
  <c r="H6" i="1"/>
  <c r="H5" i="1"/>
  <c r="H3" i="1"/>
  <c r="H4" i="1"/>
  <c r="Y11" i="1" l="1"/>
  <c r="Y19" i="1"/>
  <c r="Y27" i="1"/>
  <c r="Y35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3" i="1"/>
  <c r="W4" i="1"/>
  <c r="Y4" i="1" s="1"/>
  <c r="W5" i="1"/>
  <c r="Y5" i="1" s="1"/>
  <c r="W6" i="1"/>
  <c r="Y6" i="1" s="1"/>
  <c r="W7" i="1"/>
  <c r="Y7" i="1" s="1"/>
  <c r="W8" i="1"/>
  <c r="W9" i="1"/>
  <c r="W10" i="1"/>
  <c r="Y10" i="1" s="1"/>
  <c r="W11" i="1"/>
  <c r="W12" i="1"/>
  <c r="Y12" i="1" s="1"/>
  <c r="W13" i="1"/>
  <c r="Y13" i="1" s="1"/>
  <c r="W14" i="1"/>
  <c r="Y14" i="1" s="1"/>
  <c r="W15" i="1"/>
  <c r="Y15" i="1" s="1"/>
  <c r="W16" i="1"/>
  <c r="W17" i="1"/>
  <c r="W18" i="1"/>
  <c r="Y18" i="1" s="1"/>
  <c r="W19" i="1"/>
  <c r="W20" i="1"/>
  <c r="Y20" i="1" s="1"/>
  <c r="W21" i="1"/>
  <c r="Y21" i="1" s="1"/>
  <c r="W22" i="1"/>
  <c r="Y22" i="1" s="1"/>
  <c r="W23" i="1"/>
  <c r="Y23" i="1" s="1"/>
  <c r="W24" i="1"/>
  <c r="W25" i="1"/>
  <c r="W26" i="1"/>
  <c r="Y26" i="1" s="1"/>
  <c r="W27" i="1"/>
  <c r="W28" i="1"/>
  <c r="Y28" i="1" s="1"/>
  <c r="W29" i="1"/>
  <c r="Y29" i="1" s="1"/>
  <c r="W30" i="1"/>
  <c r="Y30" i="1" s="1"/>
  <c r="W31" i="1"/>
  <c r="Y31" i="1" s="1"/>
  <c r="W32" i="1"/>
  <c r="W33" i="1"/>
  <c r="W34" i="1"/>
  <c r="Y34" i="1" s="1"/>
  <c r="W35" i="1"/>
  <c r="W36" i="1"/>
  <c r="Y36" i="1" s="1"/>
  <c r="W37" i="1"/>
  <c r="Y37" i="1" s="1"/>
  <c r="W38" i="1"/>
  <c r="Y38" i="1" s="1"/>
  <c r="W39" i="1"/>
  <c r="Y39" i="1" s="1"/>
  <c r="W40" i="1"/>
  <c r="W41" i="1"/>
  <c r="W42" i="1"/>
  <c r="Y42" i="1" s="1"/>
  <c r="W43" i="1"/>
  <c r="Y43" i="1" s="1"/>
  <c r="Y44" i="1"/>
  <c r="W45" i="1"/>
  <c r="Y45" i="1" s="1"/>
  <c r="W46" i="1"/>
  <c r="Y46" i="1" s="1"/>
  <c r="Y40" i="1" l="1"/>
  <c r="Y32" i="1"/>
  <c r="Y24" i="1"/>
  <c r="Y16" i="1"/>
  <c r="Y8" i="1"/>
  <c r="Y41" i="1"/>
  <c r="Y33" i="1"/>
  <c r="Y25" i="1"/>
  <c r="Y17" i="1"/>
  <c r="Y9" i="1"/>
  <c r="W3" i="1"/>
  <c r="Y3" i="1" s="1"/>
  <c r="S44" i="1"/>
  <c r="R44" i="1"/>
  <c r="T44" i="1" l="1"/>
  <c r="S23" i="1"/>
  <c r="S24" i="1"/>
  <c r="S25" i="1"/>
  <c r="S26" i="1"/>
  <c r="S27" i="1"/>
  <c r="S28" i="1"/>
  <c r="S29" i="1"/>
  <c r="S30" i="1"/>
  <c r="S31" i="1"/>
  <c r="S32" i="1"/>
  <c r="T32" i="1" s="1"/>
  <c r="S33" i="1"/>
  <c r="S34" i="1"/>
  <c r="S35" i="1"/>
  <c r="S36" i="1"/>
  <c r="S37" i="1"/>
  <c r="S38" i="1"/>
  <c r="S39" i="1"/>
  <c r="S40" i="1"/>
  <c r="S41" i="1"/>
  <c r="S42" i="1"/>
  <c r="S43" i="1"/>
  <c r="S45" i="1"/>
  <c r="S46" i="1"/>
  <c r="R23" i="1"/>
  <c r="T23" i="1" s="1"/>
  <c r="R24" i="1"/>
  <c r="R25" i="1"/>
  <c r="T25" i="1" s="1"/>
  <c r="R26" i="1"/>
  <c r="R27" i="1"/>
  <c r="T27" i="1" s="1"/>
  <c r="R28" i="1"/>
  <c r="R29" i="1"/>
  <c r="T29" i="1" s="1"/>
  <c r="R30" i="1"/>
  <c r="T31" i="1"/>
  <c r="R33" i="1"/>
  <c r="T33" i="1" s="1"/>
  <c r="T34" i="1"/>
  <c r="R35" i="1"/>
  <c r="T35" i="1" s="1"/>
  <c r="R36" i="1"/>
  <c r="T36" i="1" s="1"/>
  <c r="R37" i="1"/>
  <c r="T37" i="1" s="1"/>
  <c r="R38" i="1"/>
  <c r="T38" i="1" s="1"/>
  <c r="R39" i="1"/>
  <c r="T39" i="1" s="1"/>
  <c r="R40" i="1"/>
  <c r="T40" i="1" s="1"/>
  <c r="R41" i="1"/>
  <c r="T41" i="1" s="1"/>
  <c r="R42" i="1"/>
  <c r="T42" i="1" s="1"/>
  <c r="R43" i="1"/>
  <c r="T43" i="1" s="1"/>
  <c r="R45" i="1"/>
  <c r="T45" i="1" s="1"/>
  <c r="R46" i="1"/>
  <c r="T46" i="1" s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R8" i="1"/>
  <c r="T8" i="1" s="1"/>
  <c r="R9" i="1"/>
  <c r="T9" i="1" s="1"/>
  <c r="R10" i="1"/>
  <c r="T10" i="1" s="1"/>
  <c r="R11" i="1"/>
  <c r="R12" i="1"/>
  <c r="T12" i="1" s="1"/>
  <c r="R13" i="1"/>
  <c r="T13" i="1" s="1"/>
  <c r="R14" i="1"/>
  <c r="T14" i="1" s="1"/>
  <c r="R15" i="1"/>
  <c r="T15" i="1" s="1"/>
  <c r="R16" i="1"/>
  <c r="T16" i="1" s="1"/>
  <c r="R17" i="1"/>
  <c r="T17" i="1" s="1"/>
  <c r="R18" i="1"/>
  <c r="T18" i="1" s="1"/>
  <c r="R19" i="1"/>
  <c r="R20" i="1"/>
  <c r="T20" i="1" s="1"/>
  <c r="R21" i="1"/>
  <c r="T21" i="1" s="1"/>
  <c r="R22" i="1"/>
  <c r="T22" i="1" s="1"/>
  <c r="S7" i="1"/>
  <c r="R7" i="1"/>
  <c r="T7" i="1" s="1"/>
  <c r="S4" i="1"/>
  <c r="S5" i="1"/>
  <c r="S6" i="1"/>
  <c r="S3" i="1"/>
  <c r="R4" i="1"/>
  <c r="T4" i="1" s="1"/>
  <c r="R5" i="1"/>
  <c r="T5" i="1" s="1"/>
  <c r="R6" i="1"/>
  <c r="T6" i="1" s="1"/>
  <c r="R3" i="1"/>
  <c r="T3" i="1" s="1"/>
  <c r="T19" i="1" l="1"/>
  <c r="T11" i="1"/>
  <c r="T30" i="1"/>
  <c r="T28" i="1"/>
  <c r="T26" i="1"/>
  <c r="T24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O33" i="1"/>
  <c r="M34" i="1"/>
  <c r="O34" i="1" s="1"/>
  <c r="M35" i="1"/>
  <c r="O35" i="1" s="1"/>
  <c r="M36" i="1"/>
  <c r="O36" i="1" s="1"/>
  <c r="M37" i="1"/>
  <c r="O37" i="1" s="1"/>
  <c r="M38" i="1"/>
  <c r="O38" i="1" s="1"/>
  <c r="M39" i="1"/>
  <c r="O39" i="1" s="1"/>
  <c r="M40" i="1"/>
  <c r="O40" i="1" s="1"/>
  <c r="M41" i="1"/>
  <c r="O41" i="1" s="1"/>
  <c r="M42" i="1"/>
  <c r="O42" i="1" s="1"/>
  <c r="M43" i="1"/>
  <c r="O43" i="1" s="1"/>
  <c r="M44" i="1"/>
  <c r="O44" i="1" s="1"/>
  <c r="M45" i="1"/>
  <c r="O45" i="1" s="1"/>
  <c r="M46" i="1"/>
  <c r="O46" i="1" s="1"/>
  <c r="N25" i="1"/>
  <c r="N26" i="1"/>
  <c r="N27" i="1"/>
  <c r="N28" i="1"/>
  <c r="N29" i="1"/>
  <c r="N31" i="1"/>
  <c r="N32" i="1"/>
  <c r="M25" i="1"/>
  <c r="M26" i="1"/>
  <c r="O26" i="1" s="1"/>
  <c r="M27" i="1"/>
  <c r="M28" i="1"/>
  <c r="O28" i="1" s="1"/>
  <c r="M29" i="1"/>
  <c r="M30" i="1"/>
  <c r="O30" i="1" s="1"/>
  <c r="M31" i="1"/>
  <c r="O31" i="1" s="1"/>
  <c r="M32" i="1"/>
  <c r="O32" i="1" s="1"/>
  <c r="N19" i="1"/>
  <c r="N20" i="1"/>
  <c r="N21" i="1"/>
  <c r="N22" i="1"/>
  <c r="N23" i="1"/>
  <c r="N24" i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O29" i="1" l="1"/>
  <c r="O27" i="1"/>
  <c r="O25" i="1"/>
  <c r="N17" i="1"/>
  <c r="N18" i="1"/>
  <c r="M17" i="1"/>
  <c r="O17" i="1" s="1"/>
  <c r="M18" i="1"/>
  <c r="O18" i="1" s="1"/>
  <c r="N15" i="1"/>
  <c r="N16" i="1"/>
  <c r="M15" i="1"/>
  <c r="M16" i="1"/>
  <c r="O16" i="1" s="1"/>
  <c r="N5" i="1"/>
  <c r="N6" i="1"/>
  <c r="N7" i="1"/>
  <c r="N8" i="1"/>
  <c r="N9" i="1"/>
  <c r="N10" i="1"/>
  <c r="N11" i="1"/>
  <c r="N12" i="1"/>
  <c r="N13" i="1"/>
  <c r="N14" i="1"/>
  <c r="M5" i="1"/>
  <c r="O5" i="1" s="1"/>
  <c r="M6" i="1"/>
  <c r="O6" i="1" s="1"/>
  <c r="M7" i="1"/>
  <c r="O7" i="1" s="1"/>
  <c r="M8" i="1"/>
  <c r="O8" i="1" s="1"/>
  <c r="M9" i="1"/>
  <c r="O9" i="1" s="1"/>
  <c r="M10" i="1"/>
  <c r="O10" i="1" s="1"/>
  <c r="O11" i="1"/>
  <c r="M12" i="1"/>
  <c r="O12" i="1" s="1"/>
  <c r="M13" i="1"/>
  <c r="O13" i="1" s="1"/>
  <c r="M14" i="1"/>
  <c r="O14" i="1" s="1"/>
  <c r="N4" i="1"/>
  <c r="M4" i="1"/>
  <c r="N3" i="1"/>
  <c r="M3" i="1"/>
  <c r="O3" i="1" l="1"/>
  <c r="O4" i="1"/>
  <c r="O15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3" i="1"/>
</calcChain>
</file>

<file path=xl/sharedStrings.xml><?xml version="1.0" encoding="utf-8"?>
<sst xmlns="http://schemas.openxmlformats.org/spreadsheetml/2006/main" count="143" uniqueCount="132">
  <si>
    <t>No</t>
  </si>
  <si>
    <t xml:space="preserve">Kode </t>
  </si>
  <si>
    <t>Emiten</t>
  </si>
  <si>
    <t>SMCB</t>
  </si>
  <si>
    <t>Solusi Bangun Indonesia Tbk</t>
  </si>
  <si>
    <t>ALKA</t>
  </si>
  <si>
    <t>Alakasa Industrindo Tbk</t>
  </si>
  <si>
    <t>MLIA</t>
  </si>
  <si>
    <t>Mulia Industrindo Tbk</t>
  </si>
  <si>
    <t>AMFG</t>
  </si>
  <si>
    <t>Asahimas Flat Glass Tbk</t>
  </si>
  <si>
    <t>ISSP</t>
  </si>
  <si>
    <t>Steel Pipe Industry of Indonesia Tbk</t>
  </si>
  <si>
    <t>DPNS</t>
  </si>
  <si>
    <t>Duta Pertiwi Nusantara Tbk</t>
  </si>
  <si>
    <t>MDKI</t>
  </si>
  <si>
    <t>Emdeki Utama Tbk</t>
  </si>
  <si>
    <t>SRSN</t>
  </si>
  <si>
    <t>Ido Acitama Tbk</t>
  </si>
  <si>
    <t>ALPI</t>
  </si>
  <si>
    <t>Asiaplast Industries Tbk</t>
  </si>
  <si>
    <t>IGAR</t>
  </si>
  <si>
    <t>Champion Pacific Indonesia Tbk</t>
  </si>
  <si>
    <t>IMPC</t>
  </si>
  <si>
    <t>Impack Pratama Industri Tbk</t>
  </si>
  <si>
    <t>CPIN</t>
  </si>
  <si>
    <t>Charoen Pokphand Indonesia Tbk</t>
  </si>
  <si>
    <t>JPFA</t>
  </si>
  <si>
    <t>Japfa Comfeed Indonesia Tbk</t>
  </si>
  <si>
    <t>BOLT</t>
  </si>
  <si>
    <t>Garuda Metalindo Tbk</t>
  </si>
  <si>
    <t>GJTL</t>
  </si>
  <si>
    <t>Gajah Tunggal Tbk</t>
  </si>
  <si>
    <t>IMAS</t>
  </si>
  <si>
    <t>Indomobil Sukses Internasional Tbk</t>
  </si>
  <si>
    <t>INDS</t>
  </si>
  <si>
    <t>Indospring Tbk</t>
  </si>
  <si>
    <t>SMSM</t>
  </si>
  <si>
    <t>Selamat Sempurna Tbk</t>
  </si>
  <si>
    <t>STAR</t>
  </si>
  <si>
    <t>Star Petrochem Tbk</t>
  </si>
  <si>
    <t>SSTM</t>
  </si>
  <si>
    <t>Sunson Textile Manufacture Tbk</t>
  </si>
  <si>
    <t>KLBM</t>
  </si>
  <si>
    <t>Kabelindo Murni Tbk</t>
  </si>
  <si>
    <t>SCCO</t>
  </si>
  <si>
    <t>Supreme Cable Manufacturing Corporation Tbk</t>
  </si>
  <si>
    <t>CEKA</t>
  </si>
  <si>
    <t>Cahaya Kalbar Tbk</t>
  </si>
  <si>
    <t>CLEO</t>
  </si>
  <si>
    <t>Sariguna Primatirta Tbk  </t>
  </si>
  <si>
    <t>ULTJ</t>
  </si>
  <si>
    <t>Ultra Jaya Milk Industry and Trading Company Tbk</t>
  </si>
  <si>
    <t>DVLA</t>
  </si>
  <si>
    <t>Darya Varia Laboratoria Tbk</t>
  </si>
  <si>
    <t>PYFA</t>
  </si>
  <si>
    <t>Pyridam Farma Tbk</t>
  </si>
  <si>
    <t>TSPC</t>
  </si>
  <si>
    <t>Tempo Scan Pacific Tbk</t>
  </si>
  <si>
    <t>TOTO</t>
  </si>
  <si>
    <t>Surya Toto Indonesia Tbk</t>
  </si>
  <si>
    <t>BUDI</t>
  </si>
  <si>
    <t>Budi Starch and Sweetener Tbk</t>
  </si>
  <si>
    <t>UNIC</t>
  </si>
  <si>
    <t>Unggul Indah Cahaya Tbk</t>
  </si>
  <si>
    <t>AKPI</t>
  </si>
  <si>
    <t>Argha Karya Prima Industry Tbk</t>
  </si>
  <si>
    <t>TRST</t>
  </si>
  <si>
    <t>Trias Sentosa Tbk</t>
  </si>
  <si>
    <t>MAIN</t>
  </si>
  <si>
    <t>Malindo Feedmill Tbk</t>
  </si>
  <si>
    <t>CPRO</t>
  </si>
  <si>
    <t>Central Proteina Prima Tbk</t>
  </si>
  <si>
    <t>IFII</t>
  </si>
  <si>
    <t xml:space="preserve">Indonesia Fibreboard Industry Tbk </t>
  </si>
  <si>
    <t>KSDI</t>
  </si>
  <si>
    <t>Kedawung Setia Industrial Tbk</t>
  </si>
  <si>
    <t>SPMA</t>
  </si>
  <si>
    <t>Suparma Tbk</t>
  </si>
  <si>
    <t>AUTO</t>
  </si>
  <si>
    <t>Astra Otoparts Tbk</t>
  </si>
  <si>
    <t>UCID</t>
  </si>
  <si>
    <t xml:space="preserve">Uni Charm Indonesia Tbk </t>
  </si>
  <si>
    <t>ZONE</t>
  </si>
  <si>
    <t>Mega Perintis Tbk</t>
  </si>
  <si>
    <t>CCSI</t>
  </si>
  <si>
    <t xml:space="preserve">Communication Cable Systems Indonesia Tbk </t>
  </si>
  <si>
    <t>PSGO</t>
  </si>
  <si>
    <t xml:space="preserve">Palma Serasih Tbk </t>
  </si>
  <si>
    <t>ITIC</t>
  </si>
  <si>
    <t xml:space="preserve">Indonesian Tobacco Tbk </t>
  </si>
  <si>
    <t>STTP</t>
  </si>
  <si>
    <t>Siantar Top Tbk</t>
  </si>
  <si>
    <t>ASII</t>
  </si>
  <si>
    <t>Astra International Tbk</t>
  </si>
  <si>
    <t>KEJU</t>
  </si>
  <si>
    <t xml:space="preserve">Mulia Boga Raya Tbk </t>
  </si>
  <si>
    <t>MYOR</t>
  </si>
  <si>
    <t>Mayora Indah Tbk</t>
  </si>
  <si>
    <t>SKLT</t>
  </si>
  <si>
    <t>Sekar Laut Tbk</t>
  </si>
  <si>
    <t>Perusahaan Manufaktur</t>
  </si>
  <si>
    <t>Penjualan X1</t>
  </si>
  <si>
    <t>Operating Leverage X2</t>
  </si>
  <si>
    <t>Ebit 2019</t>
  </si>
  <si>
    <t>Ebit 2020</t>
  </si>
  <si>
    <t>DOL 2020</t>
  </si>
  <si>
    <t>DeltaEbit</t>
  </si>
  <si>
    <t>Delta Sales</t>
  </si>
  <si>
    <t>Ebit 2021</t>
  </si>
  <si>
    <t>Delta Ebit</t>
  </si>
  <si>
    <t>Dol 2021</t>
  </si>
  <si>
    <t>Ebit 2022</t>
  </si>
  <si>
    <t>Dol 2022</t>
  </si>
  <si>
    <t>Profitabiltas X3</t>
  </si>
  <si>
    <t>Total Asset 2020</t>
  </si>
  <si>
    <t>Total Asset 2021</t>
  </si>
  <si>
    <t>Total Asset 2022</t>
  </si>
  <si>
    <t>ROA 2020</t>
  </si>
  <si>
    <t>ROA 2021</t>
  </si>
  <si>
    <t>ROA 2022</t>
  </si>
  <si>
    <t>Laba Bersih 2020</t>
  </si>
  <si>
    <t>Laba Bersih 2021</t>
  </si>
  <si>
    <t>Laba Bersih 2022</t>
  </si>
  <si>
    <t>Rasio Aktivitasb X4</t>
  </si>
  <si>
    <t>Struktur Modal Y1</t>
  </si>
  <si>
    <t>Hutang 2020</t>
  </si>
  <si>
    <t>Modal 2020</t>
  </si>
  <si>
    <t>Modal 2021</t>
  </si>
  <si>
    <t>Modal 2022</t>
  </si>
  <si>
    <t>Hutang 2021</t>
  </si>
  <si>
    <t>Hutang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</si>
</sst>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sz val="10"/>
      <color theme="1"/>
      <name val="Calibri"/>
      <family val="2"/>
      <charset val="1"/>
      <scheme val="minor"/>
    </font>
    <font>
      <sz val="10"/>
      <color rgb="FF000000"/>
      <name val="Times New Roman"/>
      <family val="1"/>
    </font>
    <font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2" fillId="4" borderId="2" xfId="0" applyFont="1" applyFill="1" applyBorder="1" applyAlignment="1">
      <alignment horizontal="center"/>
    </xf>
    <xf numFmtId="3" fontId="2" fillId="0" borderId="1" xfId="0" applyNumberFormat="1" applyFont="1" applyBorder="1"/>
    <xf numFmtId="3" fontId="2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 vertical="top" wrapText="1"/>
    </xf>
    <xf numFmtId="3" fontId="3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1" xfId="0" applyNumberFormat="1" applyFont="1" applyBorder="1" applyAlignment="1"/>
    <xf numFmtId="3" fontId="2" fillId="0" borderId="1" xfId="0" applyNumberFormat="1" applyFont="1" applyBorder="1" applyAlignment="1"/>
    <xf numFmtId="3" fontId="2" fillId="0" borderId="4" xfId="0" applyNumberFormat="1" applyFont="1" applyBorder="1" applyAlignment="1"/>
    <xf numFmtId="3" fontId="2" fillId="0" borderId="0" xfId="0" applyNumberFormat="1" applyFont="1" applyAlignment="1"/>
    <xf numFmtId="0" fontId="2" fillId="5" borderId="3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3" fontId="2" fillId="0" borderId="4" xfId="0" applyNumberFormat="1" applyFont="1" applyBorder="1" applyAlignment="1">
      <alignment horizontal="right"/>
    </xf>
    <xf numFmtId="3" fontId="2" fillId="0" borderId="3" xfId="0" applyNumberFormat="1" applyFont="1" applyBorder="1" applyAlignment="1">
      <alignment horizontal="right"/>
    </xf>
    <xf numFmtId="0" fontId="3" fillId="4" borderId="1" xfId="0" applyFont="1" applyFill="1" applyBorder="1" applyAlignment="1">
      <alignment horizontal="center"/>
    </xf>
    <xf numFmtId="1" fontId="2" fillId="0" borderId="1" xfId="0" applyNumberFormat="1" applyFont="1" applyBorder="1"/>
    <xf numFmtId="9" fontId="2" fillId="0" borderId="1" xfId="1" applyFont="1" applyBorder="1"/>
    <xf numFmtId="46" fontId="2" fillId="0" borderId="1" xfId="0" applyNumberFormat="1" applyFont="1" applyBorder="1"/>
    <xf numFmtId="0" fontId="2" fillId="0" borderId="1" xfId="0" applyFont="1" applyBorder="1"/>
    <xf numFmtId="1" fontId="2" fillId="0" borderId="3" xfId="0" applyNumberFormat="1" applyFont="1" applyBorder="1"/>
    <xf numFmtId="1" fontId="2" fillId="0" borderId="1" xfId="1" applyNumberFormat="1" applyFont="1" applyBorder="1"/>
    <xf numFmtId="0" fontId="2" fillId="6" borderId="5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0" fontId="4" fillId="0" borderId="1" xfId="0" applyFont="1" applyBorder="1"/>
    <xf numFmtId="0" fontId="4" fillId="0" borderId="0" xfId="0" applyFont="1"/>
    <xf numFmtId="3" fontId="2" fillId="0" borderId="1" xfId="0" applyNumberFormat="1" applyFont="1" applyFill="1" applyBorder="1"/>
    <xf numFmtId="0" fontId="2" fillId="7" borderId="5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3" fontId="2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/>
    <xf numFmtId="3" fontId="5" fillId="0" borderId="1" xfId="0" applyNumberFormat="1" applyFont="1" applyBorder="1" applyAlignment="1">
      <alignment horizontal="right"/>
    </xf>
    <xf numFmtId="0" fontId="2" fillId="8" borderId="1" xfId="0" applyFont="1" applyFill="1" applyBorder="1" applyAlignment="1">
      <alignment horizontal="center"/>
    </xf>
    <xf numFmtId="0" fontId="2" fillId="8" borderId="5" xfId="0" applyFont="1" applyFill="1" applyBorder="1" applyAlignment="1">
      <alignment horizontal="center"/>
    </xf>
    <xf numFmtId="1" fontId="3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3" fontId="2" fillId="0" borderId="3" xfId="0" applyNumberFormat="1" applyFont="1" applyBorder="1"/>
    <xf numFmtId="3" fontId="5" fillId="0" borderId="1" xfId="0" applyNumberFormat="1" applyFont="1" applyBorder="1" applyAlignment="1">
      <alignment horizontal="right" vertical="center"/>
    </xf>
    <xf numFmtId="3" fontId="4" fillId="0" borderId="1" xfId="0" applyNumberFormat="1" applyFont="1" applyBorder="1"/>
    <xf numFmtId="3" fontId="2" fillId="0" borderId="1" xfId="0" applyNumberFormat="1" applyFont="1" applyBorder="1" applyAlignment="1">
      <alignment vertical="center" wrapText="1"/>
    </xf>
    <xf numFmtId="0" fontId="2" fillId="4" borderId="1" xfId="0" applyFont="1" applyFill="1" applyBorder="1" applyAlignment="1">
      <alignment horizontal="center"/>
    </xf>
    <xf numFmtId="1" fontId="2" fillId="0" borderId="6" xfId="0" applyNumberFormat="1" applyFont="1" applyBorder="1"/>
    <xf numFmtId="3" fontId="5" fillId="0" borderId="0" xfId="0" applyNumberFormat="1" applyFont="1" applyAlignment="1">
      <alignment vertical="center"/>
    </xf>
    <xf numFmtId="9" fontId="2" fillId="0" borderId="1" xfId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vertical="center"/>
    </xf>
    <xf numFmtId="3" fontId="6" fillId="0" borderId="0" xfId="0" applyNumberFormat="1" applyFont="1" applyAlignment="1">
      <alignment vertical="center"/>
    </xf>
    <xf numFmtId="3" fontId="2" fillId="0" borderId="1" xfId="0" applyNumberFormat="1" applyFont="1" applyBorder="1" applyAlignment="1">
      <alignment vertical="center"/>
    </xf>
    <xf numFmtId="9" fontId="2" fillId="0" borderId="2" xfId="1" applyFont="1" applyBorder="1" applyAlignment="1">
      <alignment horizontal="center"/>
    </xf>
    <xf numFmtId="9" fontId="4" fillId="0" borderId="1" xfId="1" applyFont="1" applyBorder="1"/>
    <xf numFmtId="0" fontId="3" fillId="8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6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4"/>
  <sheetViews>
    <sheetView tabSelected="1" topLeftCell="AL1" zoomScale="80" zoomScaleNormal="80" workbookViewId="0">
      <selection activeCell="X49" sqref="X49"/>
    </sheetView>
  </sheetViews>
  <sheetFormatPr defaultRowHeight="15" x14ac:dyDescent="0.25"/>
  <cols>
    <col min="1" max="1" width="5.7109375" customWidth="1"/>
    <col min="2" max="2" width="9.42578125" customWidth="1"/>
    <col min="3" max="3" width="44" customWidth="1"/>
    <col min="4" max="4" width="19" customWidth="1"/>
    <col min="5" max="5" width="18.85546875" customWidth="1"/>
    <col min="6" max="6" width="18.7109375" customWidth="1"/>
    <col min="7" max="7" width="18.5703125" customWidth="1"/>
    <col min="8" max="8" width="7.140625" customWidth="1"/>
    <col min="9" max="9" width="6.28515625" customWidth="1"/>
    <col min="10" max="10" width="6.42578125" customWidth="1"/>
    <col min="11" max="11" width="18" customWidth="1"/>
    <col min="12" max="12" width="19.140625" customWidth="1"/>
    <col min="13" max="13" width="9.28515625" customWidth="1"/>
    <col min="14" max="14" width="10" customWidth="1"/>
    <col min="15" max="15" width="10.85546875" customWidth="1"/>
    <col min="16" max="16" width="18.140625" customWidth="1"/>
    <col min="17" max="17" width="17.85546875" customWidth="1"/>
    <col min="18" max="18" width="11.140625" customWidth="1"/>
    <col min="19" max="19" width="10.7109375" customWidth="1"/>
    <col min="20" max="20" width="11" customWidth="1"/>
    <col min="21" max="21" width="18.42578125" customWidth="1"/>
    <col min="22" max="22" width="18.28515625" customWidth="1"/>
    <col min="23" max="24" width="12.140625" customWidth="1"/>
    <col min="25" max="25" width="10.28515625" customWidth="1"/>
    <col min="26" max="27" width="19" customWidth="1"/>
    <col min="28" max="28" width="17.85546875" customWidth="1"/>
    <col min="29" max="29" width="18.85546875" customWidth="1"/>
    <col min="30" max="30" width="18.28515625" customWidth="1"/>
    <col min="31" max="31" width="18.85546875" customWidth="1"/>
    <col min="32" max="33" width="10.7109375" customWidth="1"/>
    <col min="34" max="34" width="10.42578125" customWidth="1"/>
    <col min="35" max="35" width="20.5703125" customWidth="1"/>
    <col min="36" max="36" width="21" customWidth="1"/>
    <col min="37" max="37" width="21.42578125" customWidth="1"/>
    <col min="38" max="38" width="18.85546875" customWidth="1"/>
    <col min="39" max="39" width="18.5703125" customWidth="1"/>
    <col min="40" max="40" width="18.42578125" customWidth="1"/>
    <col min="41" max="41" width="10.28515625" customWidth="1"/>
    <col min="42" max="42" width="10.7109375" customWidth="1"/>
    <col min="43" max="43" width="9.85546875" customWidth="1"/>
    <col min="44" max="44" width="19" customWidth="1"/>
    <col min="45" max="49" width="18.42578125" customWidth="1"/>
    <col min="50" max="50" width="10.7109375" customWidth="1"/>
    <col min="51" max="51" width="11.140625" customWidth="1"/>
    <col min="52" max="52" width="11.42578125" customWidth="1"/>
  </cols>
  <sheetData>
    <row r="1" spans="1:52" x14ac:dyDescent="0.25">
      <c r="A1" s="62" t="s">
        <v>101</v>
      </c>
      <c r="B1" s="62"/>
      <c r="C1" s="62"/>
      <c r="D1" s="63" t="s">
        <v>102</v>
      </c>
      <c r="E1" s="63"/>
      <c r="F1" s="63"/>
      <c r="G1" s="63"/>
      <c r="H1" s="63"/>
      <c r="I1" s="63"/>
      <c r="J1" s="63"/>
      <c r="K1" s="62" t="s">
        <v>103</v>
      </c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4" t="s">
        <v>114</v>
      </c>
      <c r="AA1" s="65"/>
      <c r="AB1" s="65"/>
      <c r="AC1" s="65"/>
      <c r="AD1" s="65"/>
      <c r="AE1" s="65"/>
      <c r="AF1" s="65"/>
      <c r="AG1" s="65"/>
      <c r="AH1" s="66"/>
      <c r="AI1" s="67" t="s">
        <v>124</v>
      </c>
      <c r="AJ1" s="67"/>
      <c r="AK1" s="67"/>
      <c r="AL1" s="67"/>
      <c r="AM1" s="67"/>
      <c r="AN1" s="67"/>
      <c r="AO1" s="67"/>
      <c r="AP1" s="67"/>
      <c r="AQ1" s="67"/>
      <c r="AR1" s="61" t="s">
        <v>125</v>
      </c>
      <c r="AS1" s="61"/>
      <c r="AT1" s="61"/>
      <c r="AU1" s="61"/>
      <c r="AV1" s="61"/>
      <c r="AW1" s="61"/>
      <c r="AX1" s="61"/>
      <c r="AY1" s="61"/>
      <c r="AZ1" s="61"/>
    </row>
    <row r="2" spans="1:52" x14ac:dyDescent="0.25">
      <c r="A2" s="51" t="s">
        <v>0</v>
      </c>
      <c r="B2" s="9" t="s">
        <v>1</v>
      </c>
      <c r="C2" s="51" t="s">
        <v>2</v>
      </c>
      <c r="D2" s="19">
        <v>2019</v>
      </c>
      <c r="E2" s="19">
        <v>2020</v>
      </c>
      <c r="F2" s="19">
        <v>2021</v>
      </c>
      <c r="G2" s="19">
        <v>2022</v>
      </c>
      <c r="H2" s="20">
        <v>2020</v>
      </c>
      <c r="I2" s="20">
        <v>2021</v>
      </c>
      <c r="J2" s="20">
        <v>2022</v>
      </c>
      <c r="K2" s="51" t="s">
        <v>104</v>
      </c>
      <c r="L2" s="51" t="s">
        <v>105</v>
      </c>
      <c r="M2" s="51" t="s">
        <v>107</v>
      </c>
      <c r="N2" s="51" t="s">
        <v>108</v>
      </c>
      <c r="O2" s="25" t="s">
        <v>106</v>
      </c>
      <c r="P2" s="51" t="s">
        <v>105</v>
      </c>
      <c r="Q2" s="51" t="s">
        <v>109</v>
      </c>
      <c r="R2" s="51" t="s">
        <v>110</v>
      </c>
      <c r="S2" s="51" t="s">
        <v>108</v>
      </c>
      <c r="T2" s="51" t="s">
        <v>111</v>
      </c>
      <c r="U2" s="9" t="s">
        <v>109</v>
      </c>
      <c r="V2" s="51" t="s">
        <v>112</v>
      </c>
      <c r="W2" s="51" t="s">
        <v>110</v>
      </c>
      <c r="X2" s="51" t="s">
        <v>108</v>
      </c>
      <c r="Y2" s="51" t="s">
        <v>113</v>
      </c>
      <c r="Z2" s="33" t="s">
        <v>105</v>
      </c>
      <c r="AA2" s="33" t="s">
        <v>109</v>
      </c>
      <c r="AB2" s="33" t="s">
        <v>112</v>
      </c>
      <c r="AC2" s="32" t="s">
        <v>115</v>
      </c>
      <c r="AD2" s="32" t="s">
        <v>116</v>
      </c>
      <c r="AE2" s="32" t="s">
        <v>117</v>
      </c>
      <c r="AF2" s="32" t="s">
        <v>118</v>
      </c>
      <c r="AG2" s="32" t="s">
        <v>119</v>
      </c>
      <c r="AH2" s="32" t="s">
        <v>120</v>
      </c>
      <c r="AI2" s="39" t="s">
        <v>121</v>
      </c>
      <c r="AJ2" s="39" t="s">
        <v>122</v>
      </c>
      <c r="AK2" s="39" t="s">
        <v>123</v>
      </c>
      <c r="AL2" s="38" t="s">
        <v>115</v>
      </c>
      <c r="AM2" s="38" t="s">
        <v>116</v>
      </c>
      <c r="AN2" s="38" t="s">
        <v>117</v>
      </c>
      <c r="AO2" s="39">
        <v>2020</v>
      </c>
      <c r="AP2" s="39">
        <v>2021</v>
      </c>
      <c r="AQ2" s="39">
        <v>2022</v>
      </c>
      <c r="AR2" s="43" t="s">
        <v>126</v>
      </c>
      <c r="AS2" s="43" t="s">
        <v>130</v>
      </c>
      <c r="AT2" s="43" t="s">
        <v>131</v>
      </c>
      <c r="AU2" s="44" t="s">
        <v>127</v>
      </c>
      <c r="AV2" s="44" t="s">
        <v>128</v>
      </c>
      <c r="AW2" s="44" t="s">
        <v>129</v>
      </c>
      <c r="AX2" s="43">
        <v>2020</v>
      </c>
      <c r="AY2" s="43">
        <v>2021</v>
      </c>
      <c r="AZ2" s="43">
        <v>2022</v>
      </c>
    </row>
    <row r="3" spans="1:52" x14ac:dyDescent="0.25">
      <c r="A3" s="5">
        <v>1</v>
      </c>
      <c r="B3" s="2" t="s">
        <v>3</v>
      </c>
      <c r="C3" s="1" t="s">
        <v>4</v>
      </c>
      <c r="D3" s="11">
        <v>11057843</v>
      </c>
      <c r="E3" s="11">
        <v>10108220</v>
      </c>
      <c r="F3" s="11">
        <v>11218181</v>
      </c>
      <c r="G3" s="11">
        <v>12262048</v>
      </c>
      <c r="H3" s="27">
        <f>+(E3-D3)/D3</f>
        <v>-8.5877779237777202E-2</v>
      </c>
      <c r="I3" s="27">
        <f>+(F3-E3)/E3</f>
        <v>0.10980776041676972</v>
      </c>
      <c r="J3" s="27">
        <f t="shared" ref="J3" si="0">(G3-F3)/G3</f>
        <v>8.5129906521324988E-2</v>
      </c>
      <c r="K3" s="26">
        <v>1246125</v>
      </c>
      <c r="L3" s="26">
        <v>1644852</v>
      </c>
      <c r="M3" s="27">
        <f>+(L3-K3)/K3</f>
        <v>0.3199735179055071</v>
      </c>
      <c r="N3" s="27">
        <f>+(E3-D3)/D3</f>
        <v>-8.5877779237777202E-2</v>
      </c>
      <c r="O3" s="26">
        <f>M3/N3</f>
        <v>-3.7259174695187314</v>
      </c>
      <c r="P3" s="30">
        <v>1644852</v>
      </c>
      <c r="Q3" s="11">
        <v>1538101</v>
      </c>
      <c r="R3" s="27">
        <f>+(Q3-P3)/P3</f>
        <v>-6.4900063957121973E-2</v>
      </c>
      <c r="S3" s="27">
        <f>+(F3-E3)/E3</f>
        <v>0.10980776041676972</v>
      </c>
      <c r="T3" s="31">
        <f>R3/S3</f>
        <v>-0.59103349080973067</v>
      </c>
      <c r="U3" s="11">
        <v>1538101</v>
      </c>
      <c r="V3" s="11">
        <v>1445681</v>
      </c>
      <c r="W3" s="27">
        <f>+(V3-U3)/U3</f>
        <v>-6.0087081407527852E-2</v>
      </c>
      <c r="X3" s="27">
        <f>(G3-F3)/G3*100%</f>
        <v>8.5129906521324988E-2</v>
      </c>
      <c r="Y3" s="26">
        <f>W3/X3</f>
        <v>-0.70582811450023242</v>
      </c>
      <c r="Z3" s="30">
        <v>1644852</v>
      </c>
      <c r="AA3" s="11">
        <v>1538101</v>
      </c>
      <c r="AB3" s="11">
        <v>1445681</v>
      </c>
      <c r="AC3" s="11">
        <v>20738125</v>
      </c>
      <c r="AD3" s="10">
        <v>21491023</v>
      </c>
      <c r="AE3" s="10">
        <v>21378510</v>
      </c>
      <c r="AF3" s="27">
        <f t="shared" ref="AF3:AH4" si="1">Z3/AC3*100%</f>
        <v>7.9315367228233027E-2</v>
      </c>
      <c r="AG3" s="27">
        <f t="shared" si="1"/>
        <v>7.1569464143237851E-2</v>
      </c>
      <c r="AH3" s="27">
        <f t="shared" si="1"/>
        <v>6.762309440648577E-2</v>
      </c>
      <c r="AI3" s="11">
        <v>10108220</v>
      </c>
      <c r="AJ3" s="11">
        <v>11218181</v>
      </c>
      <c r="AK3" s="11">
        <v>12262048</v>
      </c>
      <c r="AL3" s="40">
        <v>20738125</v>
      </c>
      <c r="AM3" s="41">
        <v>21491023</v>
      </c>
      <c r="AN3" s="41">
        <v>21378510</v>
      </c>
      <c r="AO3" s="54">
        <f t="shared" ref="AO3:AQ4" si="2">AI3/AL3</f>
        <v>0.48742207890057565</v>
      </c>
      <c r="AP3" s="54">
        <f t="shared" si="2"/>
        <v>0.52199381109033294</v>
      </c>
      <c r="AQ3" s="54">
        <f t="shared" si="2"/>
        <v>0.57356887828010461</v>
      </c>
      <c r="AR3" s="55">
        <v>13171946</v>
      </c>
      <c r="AS3" s="55">
        <v>10291951</v>
      </c>
      <c r="AT3" s="55">
        <v>9518472</v>
      </c>
      <c r="AU3" s="11">
        <v>7566179</v>
      </c>
      <c r="AV3" s="11">
        <v>11182197</v>
      </c>
      <c r="AW3" s="11">
        <v>11860038</v>
      </c>
      <c r="AX3" s="54">
        <f t="shared" ref="AX3:AZ4" si="3">AR3/AU3*100%</f>
        <v>1.7408980147046482</v>
      </c>
      <c r="AY3" s="54">
        <f t="shared" si="3"/>
        <v>0.92038720119132222</v>
      </c>
      <c r="AZ3" s="54">
        <f t="shared" si="3"/>
        <v>0.80256673713861626</v>
      </c>
    </row>
    <row r="4" spans="1:52" x14ac:dyDescent="0.25">
      <c r="A4" s="5">
        <v>2</v>
      </c>
      <c r="B4" s="2" t="s">
        <v>5</v>
      </c>
      <c r="C4" s="1" t="s">
        <v>6</v>
      </c>
      <c r="D4" s="11">
        <v>2218385509</v>
      </c>
      <c r="E4" s="10">
        <v>2044132602</v>
      </c>
      <c r="F4" s="10">
        <v>3470466702</v>
      </c>
      <c r="G4" s="10">
        <v>4131540432</v>
      </c>
      <c r="H4" s="27">
        <f>+(E4-D4)/D4</f>
        <v>-7.8549425378526494E-2</v>
      </c>
      <c r="I4" s="27">
        <f>+(F4-E4)/E4</f>
        <v>0.69776985045121842</v>
      </c>
      <c r="J4" s="27">
        <f t="shared" ref="J4:J46" si="4">(G4-F4)/G4</f>
        <v>0.1600065982362871</v>
      </c>
      <c r="K4" s="26">
        <v>9944133</v>
      </c>
      <c r="L4" s="26">
        <v>8177691</v>
      </c>
      <c r="M4" s="27">
        <f t="shared" ref="M4:M46" si="5">+(L4-K4)/K4</f>
        <v>-0.17763660240666532</v>
      </c>
      <c r="N4" s="27">
        <f t="shared" ref="N4:N46" si="6">+(E4-D4)/D4</f>
        <v>-7.8549425378526494E-2</v>
      </c>
      <c r="O4" s="26">
        <f t="shared" ref="O4:O46" si="7">M4/N4</f>
        <v>2.2614627866549211</v>
      </c>
      <c r="P4" s="26">
        <v>8177691</v>
      </c>
      <c r="Q4" s="10">
        <v>17262076</v>
      </c>
      <c r="R4" s="27">
        <f t="shared" ref="R4:R46" si="8">+(Q4-P4)/P4</f>
        <v>1.1108740841393983</v>
      </c>
      <c r="S4" s="27">
        <f t="shared" ref="S4:S6" si="9">+(F4-E4)/E4</f>
        <v>0.69776985045121842</v>
      </c>
      <c r="T4" s="31">
        <f t="shared" ref="T4:T6" si="10">R4/S4</f>
        <v>1.5920350863842034</v>
      </c>
      <c r="U4" s="10">
        <v>17262076</v>
      </c>
      <c r="V4" s="10">
        <v>48544749</v>
      </c>
      <c r="W4" s="27">
        <f t="shared" ref="W4:W46" si="11">+(V4-U4)/U4</f>
        <v>1.8122196310571219</v>
      </c>
      <c r="X4" s="27">
        <f t="shared" ref="X4:X46" si="12">(G4-F4)/G4*100%</f>
        <v>0.1600065982362871</v>
      </c>
      <c r="Y4" s="26">
        <f t="shared" ref="Y4:Y46" si="13">W4/X4</f>
        <v>11.325905625347753</v>
      </c>
      <c r="Z4" s="26">
        <v>8177691</v>
      </c>
      <c r="AA4" s="10">
        <v>17262076</v>
      </c>
      <c r="AB4" s="10">
        <v>48544749</v>
      </c>
      <c r="AC4" s="10">
        <v>418630902</v>
      </c>
      <c r="AD4" s="10">
        <v>499393053</v>
      </c>
      <c r="AE4" s="10">
        <v>638952801</v>
      </c>
      <c r="AF4" s="27">
        <f t="shared" si="1"/>
        <v>1.953437015980249E-2</v>
      </c>
      <c r="AG4" s="27">
        <f t="shared" si="1"/>
        <v>3.4566111595469073E-2</v>
      </c>
      <c r="AH4" s="27">
        <f t="shared" si="1"/>
        <v>7.59754850812525E-2</v>
      </c>
      <c r="AI4" s="10">
        <v>2044132602</v>
      </c>
      <c r="AJ4" s="10">
        <v>3470466702</v>
      </c>
      <c r="AK4" s="10">
        <v>4131540432</v>
      </c>
      <c r="AL4" s="10">
        <v>418630902</v>
      </c>
      <c r="AM4" s="10">
        <v>499393053</v>
      </c>
      <c r="AN4" s="10">
        <v>638952801</v>
      </c>
      <c r="AO4" s="54">
        <f t="shared" si="2"/>
        <v>4.8828994520810598</v>
      </c>
      <c r="AP4" s="54">
        <f t="shared" si="2"/>
        <v>6.9493692015775794</v>
      </c>
      <c r="AQ4" s="54">
        <f t="shared" si="2"/>
        <v>6.4661120908052796</v>
      </c>
      <c r="AR4" s="49">
        <v>313427196</v>
      </c>
      <c r="AS4" s="49">
        <v>370570531</v>
      </c>
      <c r="AT4" s="49">
        <v>455181958</v>
      </c>
      <c r="AU4" s="10">
        <v>105203706</v>
      </c>
      <c r="AV4" s="10">
        <v>128822522</v>
      </c>
      <c r="AW4" s="10">
        <v>183770843</v>
      </c>
      <c r="AX4" s="54">
        <f t="shared" si="3"/>
        <v>2.9792410164714158</v>
      </c>
      <c r="AY4" s="54">
        <f t="shared" si="3"/>
        <v>2.8765973934278355</v>
      </c>
      <c r="AZ4" s="54">
        <f t="shared" si="3"/>
        <v>2.4768997658676462</v>
      </c>
    </row>
    <row r="5" spans="1:52" x14ac:dyDescent="0.25">
      <c r="A5" s="5">
        <v>3</v>
      </c>
      <c r="B5" s="2" t="s">
        <v>7</v>
      </c>
      <c r="C5" s="1" t="s">
        <v>8</v>
      </c>
      <c r="D5" s="11">
        <v>3887075800</v>
      </c>
      <c r="E5" s="10">
        <v>3736112780</v>
      </c>
      <c r="F5" s="10">
        <v>4450121257</v>
      </c>
      <c r="G5" s="10">
        <v>5073812958</v>
      </c>
      <c r="H5" s="27">
        <f t="shared" ref="H5:H17" si="14">+(E5-D5)/D5</f>
        <v>-3.883716906163754E-2</v>
      </c>
      <c r="I5" s="27">
        <f t="shared" ref="I5:I11" si="15">+(F5-E5)/E5</f>
        <v>0.19110999026105416</v>
      </c>
      <c r="J5" s="27">
        <f t="shared" si="4"/>
        <v>0.12292366828710362</v>
      </c>
      <c r="K5" s="10">
        <v>187176793</v>
      </c>
      <c r="L5" s="10">
        <v>120544205</v>
      </c>
      <c r="M5" s="27">
        <f t="shared" si="5"/>
        <v>-0.35598744337926552</v>
      </c>
      <c r="N5" s="27">
        <f t="shared" si="6"/>
        <v>-3.883716906163754E-2</v>
      </c>
      <c r="O5" s="26">
        <f t="shared" si="7"/>
        <v>9.1661532490765847</v>
      </c>
      <c r="P5" s="10">
        <v>120544205</v>
      </c>
      <c r="Q5" s="10">
        <v>828830394</v>
      </c>
      <c r="R5" s="27">
        <f t="shared" si="8"/>
        <v>5.8757381908155599</v>
      </c>
      <c r="S5" s="27">
        <f t="shared" si="9"/>
        <v>0.19110999026105416</v>
      </c>
      <c r="T5" s="31">
        <f t="shared" si="10"/>
        <v>30.745322014769432</v>
      </c>
      <c r="U5" s="10">
        <v>828830394</v>
      </c>
      <c r="V5" s="10">
        <v>1092813462</v>
      </c>
      <c r="W5" s="27">
        <f t="shared" si="11"/>
        <v>0.31850070884345488</v>
      </c>
      <c r="X5" s="27">
        <f t="shared" si="12"/>
        <v>0.12292366828710362</v>
      </c>
      <c r="Y5" s="26">
        <f t="shared" si="13"/>
        <v>2.5910446155866143</v>
      </c>
      <c r="Z5" s="10">
        <v>120544205</v>
      </c>
      <c r="AA5" s="10">
        <v>828830394</v>
      </c>
      <c r="AB5" s="10">
        <v>1092813462</v>
      </c>
      <c r="AC5" s="10">
        <v>5745215496</v>
      </c>
      <c r="AD5" s="10">
        <v>6121601356</v>
      </c>
      <c r="AE5" s="10">
        <v>6806945264</v>
      </c>
      <c r="AF5" s="27">
        <f t="shared" ref="AF5:AF46" si="16">Z5/AC5*100%</f>
        <v>2.0981668152208855E-2</v>
      </c>
      <c r="AG5" s="27">
        <f t="shared" ref="AG5:AG46" si="17">AA5/AD5*100%</f>
        <v>0.13539437571962012</v>
      </c>
      <c r="AH5" s="27">
        <f t="shared" ref="AH5:AH46" si="18">AB5/AE5*100%</f>
        <v>0.16054388857503821</v>
      </c>
      <c r="AI5" s="10">
        <v>3736112780</v>
      </c>
      <c r="AJ5" s="10">
        <v>4450121257</v>
      </c>
      <c r="AK5" s="10">
        <v>5073812958</v>
      </c>
      <c r="AL5" s="10">
        <v>5745215496</v>
      </c>
      <c r="AM5" s="10">
        <v>6121601356</v>
      </c>
      <c r="AN5" s="10">
        <v>6806945264</v>
      </c>
      <c r="AO5" s="54">
        <f t="shared" ref="AO5:AO46" si="19">AI5/AL5</f>
        <v>0.65029985082390718</v>
      </c>
      <c r="AP5" s="54">
        <f t="shared" ref="AP5:AP46" si="20">AJ5/AM5</f>
        <v>0.72695378189536586</v>
      </c>
      <c r="AQ5" s="54">
        <f t="shared" ref="AQ5:AQ46" si="21">AK5/AN5</f>
        <v>0.74538765352410807</v>
      </c>
      <c r="AR5" s="49">
        <v>3066953863</v>
      </c>
      <c r="AS5" s="49">
        <v>2644583432</v>
      </c>
      <c r="AT5" s="49">
        <v>2323807207</v>
      </c>
      <c r="AU5" s="10">
        <v>2678261633</v>
      </c>
      <c r="AV5" s="10">
        <v>3477017924</v>
      </c>
      <c r="AW5" s="10">
        <v>4483138057</v>
      </c>
      <c r="AX5" s="54">
        <f t="shared" ref="AX5:AX9" si="22">AR5/AU5*100%</f>
        <v>1.1451285510014249</v>
      </c>
      <c r="AY5" s="54">
        <f t="shared" ref="AY5:AY8" si="23">AS5/AV5*100%</f>
        <v>0.76058953097303617</v>
      </c>
      <c r="AZ5" s="54">
        <f t="shared" ref="AZ5:AZ8" si="24">AT5/AW5*100%</f>
        <v>0.51834388712870283</v>
      </c>
    </row>
    <row r="6" spans="1:52" x14ac:dyDescent="0.25">
      <c r="A6" s="5">
        <v>4</v>
      </c>
      <c r="B6" s="2" t="s">
        <v>9</v>
      </c>
      <c r="C6" s="1" t="s">
        <v>10</v>
      </c>
      <c r="D6" s="11">
        <v>4289776</v>
      </c>
      <c r="E6" s="10">
        <v>3767789</v>
      </c>
      <c r="F6" s="10">
        <v>4748139</v>
      </c>
      <c r="G6" s="10">
        <v>5571767</v>
      </c>
      <c r="H6" s="27">
        <f t="shared" si="14"/>
        <v>-0.12168164491572521</v>
      </c>
      <c r="I6" s="27">
        <f t="shared" si="15"/>
        <v>0.26019238338452605</v>
      </c>
      <c r="J6" s="27">
        <f t="shared" si="4"/>
        <v>0.14782168744672919</v>
      </c>
      <c r="K6" s="10">
        <v>168416</v>
      </c>
      <c r="L6" s="10">
        <v>465748</v>
      </c>
      <c r="M6" s="27">
        <f t="shared" si="5"/>
        <v>1.7654617138514155</v>
      </c>
      <c r="N6" s="27">
        <f t="shared" si="6"/>
        <v>-0.12168164491572521</v>
      </c>
      <c r="O6" s="26">
        <f t="shared" si="7"/>
        <v>-14.508858053933659</v>
      </c>
      <c r="P6" s="10">
        <v>465748</v>
      </c>
      <c r="Q6" s="10">
        <v>378799</v>
      </c>
      <c r="R6" s="27">
        <f t="shared" si="8"/>
        <v>-0.18668679199910682</v>
      </c>
      <c r="S6" s="27">
        <f t="shared" si="9"/>
        <v>0.26019238338452605</v>
      </c>
      <c r="T6" s="31">
        <f t="shared" si="10"/>
        <v>-0.71749522246087893</v>
      </c>
      <c r="U6" s="10">
        <v>378799</v>
      </c>
      <c r="V6" s="10">
        <v>565840</v>
      </c>
      <c r="W6" s="27">
        <f t="shared" si="11"/>
        <v>0.49377374280291131</v>
      </c>
      <c r="X6" s="27">
        <f t="shared" si="12"/>
        <v>0.14782168744672919</v>
      </c>
      <c r="Y6" s="26">
        <f t="shared" si="13"/>
        <v>3.3403335554591989</v>
      </c>
      <c r="Z6" s="10">
        <v>465748</v>
      </c>
      <c r="AA6" s="10">
        <v>378799</v>
      </c>
      <c r="AB6" s="10">
        <v>565840</v>
      </c>
      <c r="AC6" s="10">
        <v>7961657</v>
      </c>
      <c r="AD6" s="10">
        <v>7403476</v>
      </c>
      <c r="AE6" s="10">
        <v>7466520</v>
      </c>
      <c r="AF6" s="27">
        <f t="shared" si="16"/>
        <v>5.8498877808978708E-2</v>
      </c>
      <c r="AG6" s="27">
        <f t="shared" si="17"/>
        <v>5.1165020322886168E-2</v>
      </c>
      <c r="AH6" s="27">
        <f t="shared" si="18"/>
        <v>7.5783631464189469E-2</v>
      </c>
      <c r="AI6" s="10">
        <v>3767789</v>
      </c>
      <c r="AJ6" s="10">
        <v>4748139</v>
      </c>
      <c r="AK6" s="10">
        <v>5571767</v>
      </c>
      <c r="AL6" s="10">
        <v>7961657</v>
      </c>
      <c r="AM6" s="10">
        <v>7403476</v>
      </c>
      <c r="AN6" s="10">
        <v>7466520</v>
      </c>
      <c r="AO6" s="54">
        <f t="shared" si="19"/>
        <v>0.47324181385859754</v>
      </c>
      <c r="AP6" s="54">
        <f t="shared" si="20"/>
        <v>0.64133914934012082</v>
      </c>
      <c r="AQ6" s="54">
        <f t="shared" si="21"/>
        <v>0.74623345279996567</v>
      </c>
      <c r="AR6" s="49">
        <v>5031820</v>
      </c>
      <c r="AS6" s="49">
        <v>4110107</v>
      </c>
      <c r="AT6" s="49">
        <v>3746348</v>
      </c>
      <c r="AU6" s="10">
        <v>2929837</v>
      </c>
      <c r="AV6" s="10">
        <v>3293369</v>
      </c>
      <c r="AW6" s="10">
        <v>3720172</v>
      </c>
      <c r="AX6" s="54">
        <f t="shared" si="22"/>
        <v>1.7174402535021573</v>
      </c>
      <c r="AY6" s="54">
        <f t="shared" si="23"/>
        <v>1.2479946826486799</v>
      </c>
      <c r="AZ6" s="54">
        <f t="shared" si="24"/>
        <v>1.0070362338085443</v>
      </c>
    </row>
    <row r="7" spans="1:52" x14ac:dyDescent="0.25">
      <c r="A7" s="5">
        <v>5</v>
      </c>
      <c r="B7" s="2" t="s">
        <v>11</v>
      </c>
      <c r="C7" s="1" t="s">
        <v>12</v>
      </c>
      <c r="D7" s="11">
        <v>4885875</v>
      </c>
      <c r="E7" s="10">
        <v>3775530</v>
      </c>
      <c r="F7" s="10">
        <v>5378808</v>
      </c>
      <c r="G7" s="10">
        <v>6255945</v>
      </c>
      <c r="H7" s="27">
        <f t="shared" si="14"/>
        <v>-0.22725612096093331</v>
      </c>
      <c r="I7" s="27">
        <f t="shared" si="15"/>
        <v>0.4246497842686987</v>
      </c>
      <c r="J7" s="27">
        <f t="shared" si="4"/>
        <v>0.14020855362379306</v>
      </c>
      <c r="K7" s="10">
        <v>233293</v>
      </c>
      <c r="L7" s="10">
        <v>155068</v>
      </c>
      <c r="M7" s="27">
        <f t="shared" si="5"/>
        <v>-0.33530796037600785</v>
      </c>
      <c r="N7" s="27">
        <f t="shared" si="6"/>
        <v>-0.22725612096093331</v>
      </c>
      <c r="O7" s="26">
        <f t="shared" si="7"/>
        <v>1.4754628344362584</v>
      </c>
      <c r="P7" s="10">
        <v>155068</v>
      </c>
      <c r="Q7" s="10">
        <v>695402</v>
      </c>
      <c r="R7" s="27">
        <f>+(Q7-P7)/P7</f>
        <v>3.4844971238424431</v>
      </c>
      <c r="S7" s="27">
        <f>+(F7-E7)/E7</f>
        <v>0.4246497842686987</v>
      </c>
      <c r="T7" s="31">
        <f>R7/S7</f>
        <v>8.2055784623632704</v>
      </c>
      <c r="U7" s="10">
        <v>695402</v>
      </c>
      <c r="V7" s="10">
        <v>393231</v>
      </c>
      <c r="W7" s="27">
        <f t="shared" si="11"/>
        <v>-0.43452707930089357</v>
      </c>
      <c r="X7" s="27">
        <f t="shared" si="12"/>
        <v>0.14020855362379306</v>
      </c>
      <c r="Y7" s="26">
        <f t="shared" si="13"/>
        <v>-3.0991481480282195</v>
      </c>
      <c r="Z7" s="10">
        <v>155068</v>
      </c>
      <c r="AA7" s="10">
        <v>695402</v>
      </c>
      <c r="AB7" s="10">
        <v>393231</v>
      </c>
      <c r="AC7" s="10">
        <v>6076604</v>
      </c>
      <c r="AD7" s="10">
        <v>7097322</v>
      </c>
      <c r="AE7" s="10">
        <v>7405931</v>
      </c>
      <c r="AF7" s="27">
        <f t="shared" si="16"/>
        <v>2.5518858888945208E-2</v>
      </c>
      <c r="AG7" s="27">
        <f t="shared" si="17"/>
        <v>9.7980900401588092E-2</v>
      </c>
      <c r="AH7" s="27">
        <f t="shared" si="18"/>
        <v>5.3096767982310396E-2</v>
      </c>
      <c r="AI7" s="10">
        <v>3775530</v>
      </c>
      <c r="AJ7" s="10">
        <v>5378808</v>
      </c>
      <c r="AK7" s="10">
        <v>6255945</v>
      </c>
      <c r="AL7" s="10">
        <v>6076604</v>
      </c>
      <c r="AM7" s="10">
        <v>7097322</v>
      </c>
      <c r="AN7" s="10">
        <v>7405931</v>
      </c>
      <c r="AO7" s="54">
        <f t="shared" si="19"/>
        <v>0.62132237019229819</v>
      </c>
      <c r="AP7" s="54">
        <f t="shared" si="20"/>
        <v>0.75786444520905205</v>
      </c>
      <c r="AQ7" s="54">
        <f t="shared" si="21"/>
        <v>0.84472094055426661</v>
      </c>
      <c r="AR7" s="49">
        <v>2741264</v>
      </c>
      <c r="AS7" s="49">
        <v>3310209</v>
      </c>
      <c r="AT7" s="49">
        <v>3261396</v>
      </c>
      <c r="AU7" s="10">
        <v>3335340</v>
      </c>
      <c r="AV7" s="10">
        <v>3787113</v>
      </c>
      <c r="AW7" s="10">
        <v>4144535</v>
      </c>
      <c r="AX7" s="54">
        <f t="shared" si="22"/>
        <v>0.82188442557580332</v>
      </c>
      <c r="AY7" s="54">
        <f t="shared" si="23"/>
        <v>0.87407188536492042</v>
      </c>
      <c r="AZ7" s="54">
        <f t="shared" si="24"/>
        <v>0.78691481674059938</v>
      </c>
    </row>
    <row r="8" spans="1:52" x14ac:dyDescent="0.25">
      <c r="A8" s="5">
        <v>6</v>
      </c>
      <c r="B8" s="2" t="s">
        <v>13</v>
      </c>
      <c r="C8" s="1" t="s">
        <v>14</v>
      </c>
      <c r="D8" s="11">
        <v>118917403800</v>
      </c>
      <c r="E8" s="10">
        <v>96644910643</v>
      </c>
      <c r="F8" s="10">
        <v>147210449631</v>
      </c>
      <c r="G8" s="10">
        <v>200912586007</v>
      </c>
      <c r="H8" s="27">
        <f t="shared" si="14"/>
        <v>-0.18729380599713361</v>
      </c>
      <c r="I8" s="27">
        <f t="shared" si="15"/>
        <v>0.5232095373835649</v>
      </c>
      <c r="J8" s="27">
        <f t="shared" si="4"/>
        <v>0.26729105151296478</v>
      </c>
      <c r="K8" s="10">
        <v>5302563264</v>
      </c>
      <c r="L8" s="10">
        <v>4461029495</v>
      </c>
      <c r="M8" s="27">
        <f t="shared" si="5"/>
        <v>-0.15870320203689323</v>
      </c>
      <c r="N8" s="27">
        <f t="shared" si="6"/>
        <v>-0.18729380599713361</v>
      </c>
      <c r="O8" s="26">
        <f t="shared" si="7"/>
        <v>0.84734890826727105</v>
      </c>
      <c r="P8" s="10">
        <v>4461029495</v>
      </c>
      <c r="Q8" s="10">
        <v>28186888107</v>
      </c>
      <c r="R8" s="27">
        <f t="shared" ref="R8" si="25">+(Q8-P8)/P8</f>
        <v>5.3184715856715039</v>
      </c>
      <c r="S8" s="27">
        <f t="shared" ref="S8:S46" si="26">+(F8-E8)/E8</f>
        <v>0.5232095373835649</v>
      </c>
      <c r="T8" s="31">
        <f t="shared" ref="T8:T46" si="27">R8/S8</f>
        <v>10.165089138603626</v>
      </c>
      <c r="U8" s="10">
        <v>28186888107</v>
      </c>
      <c r="V8" s="10">
        <v>34552481023</v>
      </c>
      <c r="W8" s="27">
        <f t="shared" si="11"/>
        <v>0.22583524977413713</v>
      </c>
      <c r="X8" s="27">
        <f t="shared" si="12"/>
        <v>0.26729105151296478</v>
      </c>
      <c r="Y8" s="26">
        <f t="shared" si="13"/>
        <v>0.84490389220225404</v>
      </c>
      <c r="Z8" s="10">
        <v>4461029495</v>
      </c>
      <c r="AA8" s="10">
        <v>28186888107</v>
      </c>
      <c r="AB8" s="10">
        <v>34552481023</v>
      </c>
      <c r="AC8" s="10">
        <v>317310718779</v>
      </c>
      <c r="AD8" s="10">
        <v>362242571405</v>
      </c>
      <c r="AE8" s="10">
        <v>405675831614</v>
      </c>
      <c r="AF8" s="27">
        <f t="shared" si="16"/>
        <v>1.4058867951785171E-2</v>
      </c>
      <c r="AG8" s="27">
        <f t="shared" si="17"/>
        <v>7.7812190868880679E-2</v>
      </c>
      <c r="AH8" s="27">
        <f t="shared" si="18"/>
        <v>8.5172638669479911E-2</v>
      </c>
      <c r="AI8" s="10">
        <v>96644910643</v>
      </c>
      <c r="AJ8" s="10">
        <v>147210449631</v>
      </c>
      <c r="AK8" s="10">
        <v>200912586007</v>
      </c>
      <c r="AL8" s="10">
        <v>317310718779</v>
      </c>
      <c r="AM8" s="10">
        <v>362242571405</v>
      </c>
      <c r="AN8" s="10">
        <v>405675831614</v>
      </c>
      <c r="AO8" s="54">
        <f t="shared" si="19"/>
        <v>0.30457499518102027</v>
      </c>
      <c r="AP8" s="54">
        <f t="shared" si="20"/>
        <v>0.40638638650346126</v>
      </c>
      <c r="AQ8" s="54">
        <f t="shared" si="21"/>
        <v>0.4952540189728829</v>
      </c>
      <c r="AR8" s="49">
        <v>32487055094</v>
      </c>
      <c r="AS8" s="49">
        <v>54285716417</v>
      </c>
      <c r="AT8" s="49">
        <v>75717897528</v>
      </c>
      <c r="AU8" s="10">
        <v>284823663685</v>
      </c>
      <c r="AV8" s="10">
        <v>307956854988</v>
      </c>
      <c r="AW8" s="10">
        <v>329957934086</v>
      </c>
      <c r="AX8" s="54">
        <f t="shared" si="22"/>
        <v>0.11406023879367332</v>
      </c>
      <c r="AY8" s="54">
        <f t="shared" si="23"/>
        <v>0.17627701912696608</v>
      </c>
      <c r="AZ8" s="54">
        <f t="shared" si="24"/>
        <v>0.2294774263808578</v>
      </c>
    </row>
    <row r="9" spans="1:52" x14ac:dyDescent="0.25">
      <c r="A9" s="5">
        <v>7</v>
      </c>
      <c r="B9" s="2" t="s">
        <v>15</v>
      </c>
      <c r="C9" s="1" t="s">
        <v>16</v>
      </c>
      <c r="D9" s="11">
        <v>349579</v>
      </c>
      <c r="E9" s="11">
        <v>349983</v>
      </c>
      <c r="F9" s="12">
        <v>397308</v>
      </c>
      <c r="G9" s="13">
        <v>486876</v>
      </c>
      <c r="H9" s="27">
        <f t="shared" si="14"/>
        <v>1.1556758272093003E-3</v>
      </c>
      <c r="I9" s="27">
        <f t="shared" si="15"/>
        <v>0.13522085358431696</v>
      </c>
      <c r="J9" s="27">
        <f t="shared" si="4"/>
        <v>0.18396470559238903</v>
      </c>
      <c r="K9" s="10">
        <v>42486</v>
      </c>
      <c r="L9" s="10">
        <v>50096</v>
      </c>
      <c r="M9" s="27">
        <f t="shared" si="5"/>
        <v>0.17911782704891022</v>
      </c>
      <c r="N9" s="27">
        <f t="shared" si="6"/>
        <v>1.1556758272093003E-3</v>
      </c>
      <c r="O9" s="26">
        <f t="shared" si="7"/>
        <v>154.98968035131432</v>
      </c>
      <c r="P9" s="10">
        <v>50096</v>
      </c>
      <c r="Q9" s="10">
        <v>47045</v>
      </c>
      <c r="R9" s="27">
        <f t="shared" si="8"/>
        <v>-6.0903066113062919E-2</v>
      </c>
      <c r="S9" s="27">
        <f t="shared" si="26"/>
        <v>0.13522085358431696</v>
      </c>
      <c r="T9" s="31">
        <f t="shared" si="27"/>
        <v>-0.45039699498041413</v>
      </c>
      <c r="U9" s="10">
        <v>47045</v>
      </c>
      <c r="V9" s="10">
        <v>49055</v>
      </c>
      <c r="W9" s="27">
        <f t="shared" si="11"/>
        <v>4.2725050483579552E-2</v>
      </c>
      <c r="X9" s="27">
        <f t="shared" si="12"/>
        <v>0.18396470559238903</v>
      </c>
      <c r="Y9" s="26">
        <f t="shared" si="13"/>
        <v>0.23224591013803231</v>
      </c>
      <c r="Z9" s="10">
        <v>50096</v>
      </c>
      <c r="AA9" s="10">
        <v>47045</v>
      </c>
      <c r="AB9" s="10">
        <v>49055</v>
      </c>
      <c r="AC9" s="10">
        <v>973684</v>
      </c>
      <c r="AD9" s="37">
        <v>985400</v>
      </c>
      <c r="AE9" s="37">
        <v>1045929</v>
      </c>
      <c r="AF9" s="27">
        <f t="shared" si="16"/>
        <v>5.1449957070260989E-2</v>
      </c>
      <c r="AG9" s="27">
        <f t="shared" si="17"/>
        <v>4.7742033691901768E-2</v>
      </c>
      <c r="AH9" s="27">
        <f t="shared" si="18"/>
        <v>4.6900889066083834E-2</v>
      </c>
      <c r="AI9" s="11">
        <v>349983</v>
      </c>
      <c r="AJ9" s="12">
        <v>397308</v>
      </c>
      <c r="AK9" s="13">
        <v>486876</v>
      </c>
      <c r="AL9" s="10">
        <v>973684</v>
      </c>
      <c r="AM9" s="37">
        <v>985400</v>
      </c>
      <c r="AN9" s="37">
        <v>1045929</v>
      </c>
      <c r="AO9" s="54">
        <f t="shared" si="19"/>
        <v>0.35944207771720599</v>
      </c>
      <c r="AP9" s="54">
        <f t="shared" si="20"/>
        <v>0.40319464176983966</v>
      </c>
      <c r="AQ9" s="54">
        <f t="shared" si="21"/>
        <v>0.46549622393106987</v>
      </c>
      <c r="AR9" s="49">
        <v>83704</v>
      </c>
      <c r="AS9" s="49">
        <v>80106</v>
      </c>
      <c r="AT9" s="49">
        <v>105711</v>
      </c>
      <c r="AU9" s="10">
        <v>889980</v>
      </c>
      <c r="AV9" s="10">
        <v>905294</v>
      </c>
      <c r="AW9" s="42">
        <v>940218</v>
      </c>
      <c r="AX9" s="54">
        <f t="shared" si="22"/>
        <v>9.4051551720263374E-2</v>
      </c>
      <c r="AY9" s="54">
        <f t="shared" ref="AY9:AZ14" si="28">AS9/AV9*100%</f>
        <v>8.848617134323214E-2</v>
      </c>
      <c r="AZ9" s="54">
        <f t="shared" si="28"/>
        <v>0.11243243588189122</v>
      </c>
    </row>
    <row r="10" spans="1:52" x14ac:dyDescent="0.25">
      <c r="A10" s="5">
        <v>8</v>
      </c>
      <c r="B10" s="2" t="s">
        <v>17</v>
      </c>
      <c r="C10" s="1" t="s">
        <v>18</v>
      </c>
      <c r="D10" s="11">
        <v>684464392</v>
      </c>
      <c r="E10" s="11">
        <v>890996866</v>
      </c>
      <c r="F10" s="11">
        <v>907832649</v>
      </c>
      <c r="G10" s="11">
        <v>977707591</v>
      </c>
      <c r="H10" s="27">
        <f t="shared" si="14"/>
        <v>0.30174319718300263</v>
      </c>
      <c r="I10" s="27">
        <f t="shared" si="15"/>
        <v>1.8895445811815011E-2</v>
      </c>
      <c r="J10" s="27">
        <f t="shared" si="4"/>
        <v>7.1468138984716142E-2</v>
      </c>
      <c r="K10" s="11">
        <v>57029659</v>
      </c>
      <c r="L10" s="11">
        <v>61027867</v>
      </c>
      <c r="M10" s="27">
        <f t="shared" si="5"/>
        <v>7.0107520720051997E-2</v>
      </c>
      <c r="N10" s="27">
        <f t="shared" si="6"/>
        <v>0.30174319718300263</v>
      </c>
      <c r="O10" s="26">
        <f t="shared" si="7"/>
        <v>0.23234167787230298</v>
      </c>
      <c r="P10" s="11">
        <v>61027867</v>
      </c>
      <c r="Q10" s="10">
        <v>32257288</v>
      </c>
      <c r="R10" s="27">
        <f t="shared" si="8"/>
        <v>-0.47143346825475646</v>
      </c>
      <c r="S10" s="27">
        <f t="shared" si="26"/>
        <v>1.8895445811815011E-2</v>
      </c>
      <c r="T10" s="31">
        <f t="shared" si="27"/>
        <v>-24.949581658453216</v>
      </c>
      <c r="U10" s="10">
        <v>32257288</v>
      </c>
      <c r="V10" s="10">
        <v>44423333</v>
      </c>
      <c r="W10" s="27">
        <f t="shared" si="11"/>
        <v>0.37715647391064</v>
      </c>
      <c r="X10" s="27">
        <f t="shared" si="12"/>
        <v>7.1468138984716142E-2</v>
      </c>
      <c r="Y10" s="26">
        <f t="shared" si="13"/>
        <v>5.277267314758217</v>
      </c>
      <c r="Z10" s="11">
        <v>61027867</v>
      </c>
      <c r="AA10" s="10">
        <v>32257288</v>
      </c>
      <c r="AB10" s="10">
        <v>44423333</v>
      </c>
      <c r="AC10" s="10">
        <v>906846895</v>
      </c>
      <c r="AD10" s="10">
        <v>860162908</v>
      </c>
      <c r="AE10" s="10">
        <v>876602301</v>
      </c>
      <c r="AF10" s="27">
        <f t="shared" si="16"/>
        <v>6.7296770090391062E-2</v>
      </c>
      <c r="AG10" s="27">
        <f t="shared" si="17"/>
        <v>3.7501370612460776E-2</v>
      </c>
      <c r="AH10" s="27">
        <f t="shared" si="18"/>
        <v>5.0676724153385491E-2</v>
      </c>
      <c r="AI10" s="11">
        <v>890996866</v>
      </c>
      <c r="AJ10" s="11">
        <v>907832649</v>
      </c>
      <c r="AK10" s="11">
        <v>977707591</v>
      </c>
      <c r="AL10" s="10">
        <v>906846895</v>
      </c>
      <c r="AM10" s="10">
        <v>860162908</v>
      </c>
      <c r="AN10" s="10">
        <v>876602301</v>
      </c>
      <c r="AO10" s="54">
        <f t="shared" si="19"/>
        <v>0.98252182470118066</v>
      </c>
      <c r="AP10" s="54">
        <f t="shared" si="20"/>
        <v>1.0554194334080724</v>
      </c>
      <c r="AQ10" s="54">
        <f t="shared" si="21"/>
        <v>1.1153376963357982</v>
      </c>
      <c r="AR10" s="49">
        <v>318959497</v>
      </c>
      <c r="AS10" s="49">
        <v>251955480</v>
      </c>
      <c r="AT10" s="49">
        <v>218259872</v>
      </c>
      <c r="AU10" s="11">
        <v>587887398</v>
      </c>
      <c r="AV10" s="11">
        <v>608207428</v>
      </c>
      <c r="AW10" s="11">
        <v>658342429</v>
      </c>
      <c r="AX10" s="54">
        <f>AR10/AU10*100%</f>
        <v>0.54255202286203796</v>
      </c>
      <c r="AY10" s="54">
        <f t="shared" si="28"/>
        <v>0.41425913002825082</v>
      </c>
      <c r="AZ10" s="54">
        <f t="shared" si="28"/>
        <v>0.33152940230744266</v>
      </c>
    </row>
    <row r="11" spans="1:52" x14ac:dyDescent="0.25">
      <c r="A11" s="5">
        <v>9</v>
      </c>
      <c r="B11" s="2" t="s">
        <v>19</v>
      </c>
      <c r="C11" s="1" t="s">
        <v>20</v>
      </c>
      <c r="D11" s="11">
        <v>437990210351</v>
      </c>
      <c r="E11" s="10">
        <v>325538152468</v>
      </c>
      <c r="F11" s="10">
        <v>420717433375</v>
      </c>
      <c r="G11" s="10">
        <v>526828140182</v>
      </c>
      <c r="H11" s="27">
        <f t="shared" si="14"/>
        <v>-0.25674559664902624</v>
      </c>
      <c r="I11" s="27">
        <f t="shared" si="15"/>
        <v>0.29237519530481454</v>
      </c>
      <c r="J11" s="27">
        <f t="shared" si="4"/>
        <v>0.20141427291705147</v>
      </c>
      <c r="K11" s="10">
        <v>2070661333</v>
      </c>
      <c r="L11" s="53">
        <v>19570567909</v>
      </c>
      <c r="M11" s="27">
        <f>+(L11-K11)/K11</f>
        <v>8.4513610686137248</v>
      </c>
      <c r="N11" s="27">
        <f t="shared" si="6"/>
        <v>-0.25674559664902624</v>
      </c>
      <c r="O11" s="26">
        <f t="shared" si="7"/>
        <v>-32.917258090960829</v>
      </c>
      <c r="P11" s="26">
        <v>19570567909</v>
      </c>
      <c r="Q11" s="10">
        <v>25772333633</v>
      </c>
      <c r="R11" s="27">
        <f t="shared" si="8"/>
        <v>0.31689247613238486</v>
      </c>
      <c r="S11" s="27">
        <f t="shared" si="26"/>
        <v>0.29237519530481454</v>
      </c>
      <c r="T11" s="31">
        <f t="shared" si="27"/>
        <v>1.0838555432242121</v>
      </c>
      <c r="U11" s="10">
        <v>25772333633</v>
      </c>
      <c r="V11" s="10">
        <v>61575490432</v>
      </c>
      <c r="W11" s="27">
        <f t="shared" si="11"/>
        <v>1.3892089598419641</v>
      </c>
      <c r="X11" s="27">
        <f t="shared" si="12"/>
        <v>0.20141427291705147</v>
      </c>
      <c r="Y11" s="26">
        <f t="shared" si="13"/>
        <v>6.8972716765414273</v>
      </c>
      <c r="Z11" s="26">
        <v>19570567909</v>
      </c>
      <c r="AA11" s="10">
        <v>25772333633</v>
      </c>
      <c r="AB11" s="10">
        <v>61575490432</v>
      </c>
      <c r="AC11" s="10">
        <v>406440895710</v>
      </c>
      <c r="AD11" s="10">
        <v>431280653664</v>
      </c>
      <c r="AE11" s="10">
        <v>468541883266</v>
      </c>
      <c r="AF11" s="27">
        <f t="shared" si="16"/>
        <v>4.8151079567947348E-2</v>
      </c>
      <c r="AG11" s="27">
        <f t="shared" si="17"/>
        <v>5.9757685428381356E-2</v>
      </c>
      <c r="AH11" s="27">
        <f t="shared" si="18"/>
        <v>0.13141939414846812</v>
      </c>
      <c r="AI11" s="10">
        <v>325538152468</v>
      </c>
      <c r="AJ11" s="10">
        <v>420717433375</v>
      </c>
      <c r="AK11" s="10">
        <v>526828140182</v>
      </c>
      <c r="AL11" s="10">
        <v>406440895710</v>
      </c>
      <c r="AM11" s="10">
        <v>431280653664</v>
      </c>
      <c r="AN11" s="10">
        <v>468541883266</v>
      </c>
      <c r="AO11" s="54">
        <f t="shared" si="19"/>
        <v>0.80094831967960978</v>
      </c>
      <c r="AP11" s="54">
        <f t="shared" si="20"/>
        <v>0.97550731710486249</v>
      </c>
      <c r="AQ11" s="54">
        <f t="shared" si="21"/>
        <v>1.1243992458256069</v>
      </c>
      <c r="AR11" s="10">
        <v>200450080044</v>
      </c>
      <c r="AS11" s="10">
        <v>200245883845</v>
      </c>
      <c r="AT11" s="10">
        <v>189586990363</v>
      </c>
      <c r="AU11" s="10">
        <v>205990825666</v>
      </c>
      <c r="AV11" s="10">
        <v>231034769819</v>
      </c>
      <c r="AW11" s="10">
        <v>278954892903</v>
      </c>
      <c r="AX11" s="54">
        <f>AR11/AU11*100%</f>
        <v>0.97310197867266213</v>
      </c>
      <c r="AY11" s="54">
        <f t="shared" si="28"/>
        <v>0.86673483823183417</v>
      </c>
      <c r="AZ11" s="54">
        <f t="shared" si="28"/>
        <v>0.6796331420826679</v>
      </c>
    </row>
    <row r="12" spans="1:52" x14ac:dyDescent="0.25">
      <c r="A12" s="5">
        <v>10</v>
      </c>
      <c r="B12" s="2" t="s">
        <v>21</v>
      </c>
      <c r="C12" s="3" t="s">
        <v>22</v>
      </c>
      <c r="D12" s="11">
        <v>776541441414</v>
      </c>
      <c r="E12" s="10">
        <v>739402296030</v>
      </c>
      <c r="F12" s="10">
        <v>970111806482</v>
      </c>
      <c r="G12" s="10">
        <v>1083672730660</v>
      </c>
      <c r="H12" s="27">
        <f t="shared" si="14"/>
        <v>-4.7826353370624415E-2</v>
      </c>
      <c r="I12" s="27">
        <f>+(F12-E12)/E12</f>
        <v>0.31202163110762016</v>
      </c>
      <c r="J12" s="27">
        <f t="shared" si="4"/>
        <v>0.1047926380032068</v>
      </c>
      <c r="K12" s="10">
        <v>83166786329</v>
      </c>
      <c r="L12" s="26">
        <v>83534447014</v>
      </c>
      <c r="M12" s="27">
        <f t="shared" si="5"/>
        <v>4.4207633988112612E-3</v>
      </c>
      <c r="N12" s="27">
        <f t="shared" si="6"/>
        <v>-4.7826353370624415E-2</v>
      </c>
      <c r="O12" s="26">
        <f t="shared" si="7"/>
        <v>-9.2433628893951028E-2</v>
      </c>
      <c r="P12" s="26">
        <v>83534447014</v>
      </c>
      <c r="Q12" s="10">
        <v>135948996651</v>
      </c>
      <c r="R12" s="27">
        <f t="shared" si="8"/>
        <v>0.62746030542604248</v>
      </c>
      <c r="S12" s="27">
        <f t="shared" si="26"/>
        <v>0.31202163110762016</v>
      </c>
      <c r="T12" s="31">
        <f t="shared" si="27"/>
        <v>2.0109513023141128</v>
      </c>
      <c r="U12" s="10">
        <v>135948996651</v>
      </c>
      <c r="V12" s="10">
        <v>133379287740</v>
      </c>
      <c r="W12" s="27">
        <f t="shared" si="11"/>
        <v>-1.8902007181390242E-2</v>
      </c>
      <c r="X12" s="27">
        <f t="shared" si="12"/>
        <v>0.1047926380032068</v>
      </c>
      <c r="Y12" s="26">
        <f t="shared" si="13"/>
        <v>-0.18037533496209737</v>
      </c>
      <c r="Z12" s="26">
        <v>83534447014</v>
      </c>
      <c r="AA12" s="10">
        <v>135948996651</v>
      </c>
      <c r="AB12" s="10">
        <v>133379287740</v>
      </c>
      <c r="AC12" s="10">
        <v>665863417235</v>
      </c>
      <c r="AD12" s="37">
        <v>809371584010</v>
      </c>
      <c r="AE12" s="37">
        <v>863638556466</v>
      </c>
      <c r="AF12" s="27">
        <f t="shared" si="16"/>
        <v>0.12545282538703967</v>
      </c>
      <c r="AG12" s="27">
        <f t="shared" si="17"/>
        <v>0.16796858122624714</v>
      </c>
      <c r="AH12" s="27">
        <f t="shared" si="18"/>
        <v>0.15443878314764761</v>
      </c>
      <c r="AI12" s="10">
        <v>739402296030</v>
      </c>
      <c r="AJ12" s="10">
        <v>970111806482</v>
      </c>
      <c r="AK12" s="10">
        <v>1083672730660</v>
      </c>
      <c r="AL12" s="10">
        <v>665863417235</v>
      </c>
      <c r="AM12" s="37">
        <v>809371584010</v>
      </c>
      <c r="AN12" s="37">
        <v>863638556466</v>
      </c>
      <c r="AO12" s="54">
        <f t="shared" si="19"/>
        <v>1.1104413861635025</v>
      </c>
      <c r="AP12" s="54">
        <f t="shared" si="20"/>
        <v>1.1985987964583817</v>
      </c>
      <c r="AQ12" s="54">
        <f t="shared" si="21"/>
        <v>1.2547757653321749</v>
      </c>
      <c r="AR12" s="49">
        <v>72281042223</v>
      </c>
      <c r="AS12" s="49">
        <v>117903045612</v>
      </c>
      <c r="AT12" s="49">
        <v>76709432048</v>
      </c>
      <c r="AU12" s="10">
        <v>593582375012</v>
      </c>
      <c r="AV12" s="10">
        <v>691468538398</v>
      </c>
      <c r="AW12" s="10">
        <v>786929124418</v>
      </c>
      <c r="AX12" s="54">
        <f>AR12/AU12*100%</f>
        <v>0.12177087000189106</v>
      </c>
      <c r="AY12" s="54">
        <f t="shared" si="28"/>
        <v>0.17051107760471468</v>
      </c>
      <c r="AZ12" s="54">
        <f t="shared" si="28"/>
        <v>9.7479467550185092E-2</v>
      </c>
    </row>
    <row r="13" spans="1:52" x14ac:dyDescent="0.25">
      <c r="A13" s="5">
        <v>11</v>
      </c>
      <c r="B13" s="2" t="s">
        <v>23</v>
      </c>
      <c r="C13" s="1" t="s">
        <v>24</v>
      </c>
      <c r="D13" s="11">
        <v>1495759701262</v>
      </c>
      <c r="E13" s="10">
        <v>1797514877242</v>
      </c>
      <c r="F13" s="10">
        <v>2227367211794</v>
      </c>
      <c r="G13" s="10">
        <v>2808698656787</v>
      </c>
      <c r="H13" s="27">
        <f t="shared" si="14"/>
        <v>0.20174041039172508</v>
      </c>
      <c r="I13" s="27">
        <f t="shared" ref="I13:I46" si="29">+(F13-E13)/E13</f>
        <v>0.23913701076651997</v>
      </c>
      <c r="J13" s="27">
        <f t="shared" si="4"/>
        <v>0.20697537045786601</v>
      </c>
      <c r="K13" s="10">
        <v>133973045799</v>
      </c>
      <c r="L13" s="10">
        <v>175476928095</v>
      </c>
      <c r="M13" s="27">
        <f t="shared" si="5"/>
        <v>0.30979277994670917</v>
      </c>
      <c r="N13" s="27">
        <f t="shared" si="6"/>
        <v>0.20174041039172508</v>
      </c>
      <c r="O13" s="26">
        <f t="shared" si="7"/>
        <v>1.5356010198709111</v>
      </c>
      <c r="P13" s="10">
        <v>175476928095</v>
      </c>
      <c r="Q13" s="10">
        <v>254899864963</v>
      </c>
      <c r="R13" s="27">
        <f t="shared" si="8"/>
        <v>0.45261184892068473</v>
      </c>
      <c r="S13" s="27">
        <f t="shared" si="26"/>
        <v>0.23913701076651997</v>
      </c>
      <c r="T13" s="31">
        <f t="shared" si="27"/>
        <v>1.8926884110071514</v>
      </c>
      <c r="U13" s="10">
        <v>254899864963</v>
      </c>
      <c r="V13" s="10">
        <v>414206408712</v>
      </c>
      <c r="W13" s="27">
        <f t="shared" si="11"/>
        <v>0.62497696408008752</v>
      </c>
      <c r="X13" s="27">
        <f t="shared" si="12"/>
        <v>0.20697537045786601</v>
      </c>
      <c r="Y13" s="26">
        <f t="shared" si="13"/>
        <v>3.0195716654475762</v>
      </c>
      <c r="Z13" s="10">
        <v>175476928095</v>
      </c>
      <c r="AA13" s="10">
        <v>254899864963</v>
      </c>
      <c r="AB13" s="10">
        <v>414206408712</v>
      </c>
      <c r="AC13" s="10">
        <v>2697100062756</v>
      </c>
      <c r="AD13" s="10">
        <v>2858166022131</v>
      </c>
      <c r="AE13" s="10">
        <v>3435475875401</v>
      </c>
      <c r="AF13" s="27">
        <f t="shared" si="16"/>
        <v>6.5061334029887993E-2</v>
      </c>
      <c r="AG13" s="27">
        <f t="shared" si="17"/>
        <v>8.9183015608362379E-2</v>
      </c>
      <c r="AH13" s="27">
        <f t="shared" si="18"/>
        <v>0.120567404264963</v>
      </c>
      <c r="AI13" s="10">
        <v>1797514877242</v>
      </c>
      <c r="AJ13" s="10">
        <v>2227367211794</v>
      </c>
      <c r="AK13" s="10">
        <v>2808698656787</v>
      </c>
      <c r="AL13" s="10">
        <v>2697100062756</v>
      </c>
      <c r="AM13" s="10">
        <v>2858166022131</v>
      </c>
      <c r="AN13" s="10">
        <v>3435475875401</v>
      </c>
      <c r="AO13" s="54">
        <f t="shared" si="19"/>
        <v>0.66646206496515026</v>
      </c>
      <c r="AP13" s="54">
        <f t="shared" si="20"/>
        <v>0.77929945095817521</v>
      </c>
      <c r="AQ13" s="54">
        <f t="shared" si="21"/>
        <v>0.81755738030300085</v>
      </c>
      <c r="AR13" s="49">
        <v>1231192233990</v>
      </c>
      <c r="AS13" s="49">
        <v>1169803527245</v>
      </c>
      <c r="AT13" s="49">
        <v>1210746099447</v>
      </c>
      <c r="AU13" s="10">
        <v>1506222793737</v>
      </c>
      <c r="AV13" s="10">
        <v>1688362494886</v>
      </c>
      <c r="AW13" s="10">
        <v>2224729775954</v>
      </c>
      <c r="AX13" s="54">
        <f>AR13/AU13*100%</f>
        <v>0.81740379916530281</v>
      </c>
      <c r="AY13" s="54">
        <f t="shared" si="28"/>
        <v>0.69286277726986967</v>
      </c>
      <c r="AZ13" s="54">
        <f t="shared" si="28"/>
        <v>0.54422164549301844</v>
      </c>
    </row>
    <row r="14" spans="1:52" x14ac:dyDescent="0.25">
      <c r="A14" s="5">
        <v>12</v>
      </c>
      <c r="B14" s="2" t="s">
        <v>25</v>
      </c>
      <c r="C14" s="1" t="s">
        <v>26</v>
      </c>
      <c r="D14" s="21">
        <v>42501146</v>
      </c>
      <c r="E14" s="13">
        <v>42518782</v>
      </c>
      <c r="F14" s="13">
        <v>51698249</v>
      </c>
      <c r="G14" s="13">
        <v>56867544</v>
      </c>
      <c r="H14" s="27">
        <f t="shared" si="14"/>
        <v>4.1495351678281806E-4</v>
      </c>
      <c r="I14" s="27">
        <f t="shared" si="29"/>
        <v>0.2158920497769668</v>
      </c>
      <c r="J14" s="27">
        <f t="shared" si="4"/>
        <v>9.090061986851411E-2</v>
      </c>
      <c r="K14" s="26">
        <v>4608641</v>
      </c>
      <c r="L14" s="26">
        <v>4767698</v>
      </c>
      <c r="M14" s="27">
        <f t="shared" si="5"/>
        <v>3.4512777193971063E-2</v>
      </c>
      <c r="N14" s="27">
        <f t="shared" si="6"/>
        <v>4.1495351678281806E-4</v>
      </c>
      <c r="O14" s="26">
        <f t="shared" si="7"/>
        <v>83.172634519530192</v>
      </c>
      <c r="P14" s="26">
        <v>4767698</v>
      </c>
      <c r="Q14" s="10">
        <v>4633546</v>
      </c>
      <c r="R14" s="27">
        <f t="shared" si="8"/>
        <v>-2.8137688251227321E-2</v>
      </c>
      <c r="S14" s="27">
        <f t="shared" si="26"/>
        <v>0.2158920497769668</v>
      </c>
      <c r="T14" s="31">
        <f t="shared" si="27"/>
        <v>-0.1303322113079001</v>
      </c>
      <c r="U14" s="10">
        <v>4633546</v>
      </c>
      <c r="V14" s="10">
        <v>3537180</v>
      </c>
      <c r="W14" s="27">
        <f t="shared" si="11"/>
        <v>-0.23661489494223215</v>
      </c>
      <c r="X14" s="27">
        <f t="shared" si="12"/>
        <v>9.090061986851411E-2</v>
      </c>
      <c r="Y14" s="26">
        <f t="shared" si="13"/>
        <v>-2.6030063962654024</v>
      </c>
      <c r="Z14" s="26">
        <v>4767698</v>
      </c>
      <c r="AA14" s="10">
        <v>4633546</v>
      </c>
      <c r="AB14" s="10">
        <v>3537180</v>
      </c>
      <c r="AC14" s="37">
        <v>31159291</v>
      </c>
      <c r="AD14" s="37">
        <v>35446051</v>
      </c>
      <c r="AE14" s="37">
        <v>39847545</v>
      </c>
      <c r="AF14" s="27">
        <f t="shared" si="16"/>
        <v>0.15301047767742854</v>
      </c>
      <c r="AG14" s="27">
        <f t="shared" si="17"/>
        <v>0.13072107806875299</v>
      </c>
      <c r="AH14" s="27">
        <f t="shared" si="18"/>
        <v>8.8767827478455699E-2</v>
      </c>
      <c r="AI14" s="13">
        <v>42518782</v>
      </c>
      <c r="AJ14" s="13">
        <v>51698249</v>
      </c>
      <c r="AK14" s="13">
        <v>56867544</v>
      </c>
      <c r="AL14" s="37">
        <v>31159291</v>
      </c>
      <c r="AM14" s="37">
        <v>35446051</v>
      </c>
      <c r="AN14" s="37">
        <v>39847545</v>
      </c>
      <c r="AO14" s="54">
        <f t="shared" si="19"/>
        <v>1.3645619215148381</v>
      </c>
      <c r="AP14" s="54">
        <f t="shared" si="20"/>
        <v>1.4585051801680249</v>
      </c>
      <c r="AQ14" s="54">
        <f t="shared" si="21"/>
        <v>1.4271279196748508</v>
      </c>
      <c r="AR14" s="13">
        <v>7809608</v>
      </c>
      <c r="AS14" s="13">
        <v>10296052</v>
      </c>
      <c r="AT14" s="13">
        <v>13520331</v>
      </c>
      <c r="AU14" s="13">
        <v>23349683</v>
      </c>
      <c r="AV14" s="11">
        <v>25149999</v>
      </c>
      <c r="AW14" s="11">
        <v>26327214</v>
      </c>
      <c r="AX14" s="54">
        <f>AR14/AU14*100%</f>
        <v>0.33446312740091588</v>
      </c>
      <c r="AY14" s="54">
        <f t="shared" si="28"/>
        <v>0.40938578168531936</v>
      </c>
      <c r="AZ14" s="54">
        <f t="shared" si="28"/>
        <v>0.51354962967217122</v>
      </c>
    </row>
    <row r="15" spans="1:52" x14ac:dyDescent="0.25">
      <c r="A15" s="5">
        <v>13</v>
      </c>
      <c r="B15" s="2" t="s">
        <v>27</v>
      </c>
      <c r="C15" s="1" t="s">
        <v>28</v>
      </c>
      <c r="D15" s="11">
        <v>38872084</v>
      </c>
      <c r="E15" s="11">
        <v>36964948</v>
      </c>
      <c r="F15" s="11">
        <v>44878300</v>
      </c>
      <c r="G15" s="11">
        <v>48972085</v>
      </c>
      <c r="H15" s="27">
        <f t="shared" si="14"/>
        <v>-4.9061840883035751E-2</v>
      </c>
      <c r="I15" s="27">
        <f t="shared" si="29"/>
        <v>0.21407718468858661</v>
      </c>
      <c r="J15" s="27">
        <f t="shared" si="4"/>
        <v>8.3594255788782532E-2</v>
      </c>
      <c r="K15" s="10">
        <v>2494477</v>
      </c>
      <c r="L15" s="10">
        <v>1679091</v>
      </c>
      <c r="M15" s="27">
        <f t="shared" si="5"/>
        <v>-0.32687653564254149</v>
      </c>
      <c r="N15" s="27">
        <f t="shared" si="6"/>
        <v>-4.9061840883035751E-2</v>
      </c>
      <c r="O15" s="26">
        <f t="shared" si="7"/>
        <v>6.6625411880043517</v>
      </c>
      <c r="P15" s="10">
        <v>1679091</v>
      </c>
      <c r="Q15" s="10">
        <v>2793847</v>
      </c>
      <c r="R15" s="27">
        <f t="shared" si="8"/>
        <v>0.66390445782867036</v>
      </c>
      <c r="S15" s="27">
        <f t="shared" si="26"/>
        <v>0.21407718468858661</v>
      </c>
      <c r="T15" s="31">
        <f t="shared" si="27"/>
        <v>3.1012387368342762</v>
      </c>
      <c r="U15" s="10">
        <v>2793847</v>
      </c>
      <c r="V15" s="10">
        <v>1954529</v>
      </c>
      <c r="W15" s="27">
        <f t="shared" si="11"/>
        <v>-0.30041659403682447</v>
      </c>
      <c r="X15" s="27">
        <f t="shared" si="12"/>
        <v>8.3594255788782532E-2</v>
      </c>
      <c r="Y15" s="26">
        <f t="shared" si="13"/>
        <v>-3.5937468573903759</v>
      </c>
      <c r="Z15" s="10">
        <v>1679091</v>
      </c>
      <c r="AA15" s="10">
        <v>2793847</v>
      </c>
      <c r="AB15" s="10">
        <v>1954529</v>
      </c>
      <c r="AC15" s="10">
        <v>25951760</v>
      </c>
      <c r="AD15" s="10">
        <v>28589656</v>
      </c>
      <c r="AE15" s="10">
        <v>32690887</v>
      </c>
      <c r="AF15" s="27">
        <f t="shared" si="16"/>
        <v>6.4700467328612773E-2</v>
      </c>
      <c r="AG15" s="27">
        <f t="shared" si="17"/>
        <v>9.7722302080164941E-2</v>
      </c>
      <c r="AH15" s="27">
        <f t="shared" si="18"/>
        <v>5.9788191124945614E-2</v>
      </c>
      <c r="AI15" s="11">
        <v>36964948</v>
      </c>
      <c r="AJ15" s="11">
        <v>44878300</v>
      </c>
      <c r="AK15" s="11">
        <v>48972085</v>
      </c>
      <c r="AL15" s="10">
        <v>25951760</v>
      </c>
      <c r="AM15" s="10">
        <v>28589656</v>
      </c>
      <c r="AN15" s="10">
        <v>32690887</v>
      </c>
      <c r="AO15" s="54">
        <f t="shared" si="19"/>
        <v>1.4243715262471601</v>
      </c>
      <c r="AP15" s="54">
        <f t="shared" si="20"/>
        <v>1.5697390692633728</v>
      </c>
      <c r="AQ15" s="54">
        <f t="shared" si="21"/>
        <v>1.4980347581269362</v>
      </c>
      <c r="AR15" s="49">
        <v>14539790</v>
      </c>
      <c r="AS15" s="49">
        <v>15486946</v>
      </c>
      <c r="AT15" s="49">
        <v>19036110</v>
      </c>
      <c r="AU15" s="10">
        <v>11411970</v>
      </c>
      <c r="AV15" s="10">
        <v>13102710</v>
      </c>
      <c r="AW15" s="10">
        <v>13654777</v>
      </c>
      <c r="AX15" s="54">
        <f t="shared" ref="AX15" si="30">AR15/AU15*100%</f>
        <v>1.2740823889302197</v>
      </c>
      <c r="AY15" s="54">
        <f t="shared" ref="AY15" si="31">AS15/AV15*100%</f>
        <v>1.181965104928675</v>
      </c>
      <c r="AZ15" s="54">
        <f t="shared" ref="AZ15" si="32">AT15/AW15*100%</f>
        <v>1.3940989296273385</v>
      </c>
    </row>
    <row r="16" spans="1:52" x14ac:dyDescent="0.25">
      <c r="A16" s="5">
        <v>14</v>
      </c>
      <c r="B16" s="2" t="s">
        <v>29</v>
      </c>
      <c r="C16" s="1" t="s">
        <v>30</v>
      </c>
      <c r="D16" s="11">
        <v>1206818443326</v>
      </c>
      <c r="E16" s="10">
        <v>788873091221</v>
      </c>
      <c r="F16" s="10">
        <v>1181849268110</v>
      </c>
      <c r="G16" s="10">
        <v>1415021293643</v>
      </c>
      <c r="H16" s="27">
        <f t="shared" si="14"/>
        <v>-0.34631999072962433</v>
      </c>
      <c r="I16" s="27">
        <f t="shared" si="29"/>
        <v>0.49814879131034923</v>
      </c>
      <c r="J16" s="27">
        <f t="shared" si="4"/>
        <v>0.16478340402404409</v>
      </c>
      <c r="K16" s="10">
        <v>69263833897</v>
      </c>
      <c r="L16" s="10">
        <v>63652188438</v>
      </c>
      <c r="M16" s="27">
        <f t="shared" si="5"/>
        <v>-8.1018406623937333E-2</v>
      </c>
      <c r="N16" s="27">
        <f t="shared" si="6"/>
        <v>-0.34631999072962433</v>
      </c>
      <c r="O16" s="26">
        <f t="shared" si="7"/>
        <v>0.23394088932968718</v>
      </c>
      <c r="P16" s="10">
        <v>63652188438</v>
      </c>
      <c r="Q16" s="10">
        <v>105700098809</v>
      </c>
      <c r="R16" s="27">
        <f t="shared" si="8"/>
        <v>0.66058860508710537</v>
      </c>
      <c r="S16" s="27">
        <f t="shared" si="26"/>
        <v>0.49814879131034923</v>
      </c>
      <c r="T16" s="31">
        <f t="shared" si="27"/>
        <v>1.3260869374980684</v>
      </c>
      <c r="U16" s="10">
        <v>105700098809</v>
      </c>
      <c r="V16" s="10">
        <v>77920482095</v>
      </c>
      <c r="W16" s="27">
        <f t="shared" si="11"/>
        <v>-0.26281542805553804</v>
      </c>
      <c r="X16" s="27">
        <f t="shared" si="12"/>
        <v>0.16478340402404409</v>
      </c>
      <c r="Y16" s="26">
        <f t="shared" si="13"/>
        <v>-1.5949144248603444</v>
      </c>
      <c r="Z16" s="10">
        <v>63652188438</v>
      </c>
      <c r="AA16" s="10">
        <v>105700098809</v>
      </c>
      <c r="AB16" s="10">
        <v>77920482095</v>
      </c>
      <c r="AC16" s="10">
        <v>1119076870425</v>
      </c>
      <c r="AD16" s="10">
        <v>1368411097483</v>
      </c>
      <c r="AE16" s="10">
        <v>1405279687983</v>
      </c>
      <c r="AF16" s="27">
        <f t="shared" si="16"/>
        <v>5.6879192234422955E-2</v>
      </c>
      <c r="AG16" s="27">
        <f t="shared" si="17"/>
        <v>7.7242941834818848E-2</v>
      </c>
      <c r="AH16" s="27">
        <f t="shared" si="18"/>
        <v>5.5448379964019391E-2</v>
      </c>
      <c r="AI16" s="10">
        <v>788873091221</v>
      </c>
      <c r="AJ16" s="10">
        <v>1181849268110</v>
      </c>
      <c r="AK16" s="10">
        <v>1415021293643</v>
      </c>
      <c r="AL16" s="10">
        <v>1119076870425</v>
      </c>
      <c r="AM16" s="10">
        <v>1368411097483</v>
      </c>
      <c r="AN16" s="10">
        <v>1405279687983</v>
      </c>
      <c r="AO16" s="54">
        <f t="shared" si="19"/>
        <v>0.70493199535202966</v>
      </c>
      <c r="AP16" s="54">
        <f t="shared" si="20"/>
        <v>0.86366536363512814</v>
      </c>
      <c r="AQ16" s="54">
        <f t="shared" si="21"/>
        <v>1.0069321472040786</v>
      </c>
      <c r="AR16" s="49">
        <v>419042779063</v>
      </c>
      <c r="AS16" s="49">
        <v>550803451910</v>
      </c>
      <c r="AT16" s="49">
        <v>556535398855</v>
      </c>
      <c r="AU16" s="10">
        <v>700034091362</v>
      </c>
      <c r="AV16" s="10">
        <v>817607645573</v>
      </c>
      <c r="AW16" s="10">
        <v>848744289128</v>
      </c>
      <c r="AX16" s="54">
        <f t="shared" ref="AX16:AZ17" si="33">AR16/AU16*100%</f>
        <v>0.59860338836884674</v>
      </c>
      <c r="AY16" s="54">
        <f t="shared" si="33"/>
        <v>0.67367698295431555</v>
      </c>
      <c r="AZ16" s="54">
        <f t="shared" si="33"/>
        <v>0.65571622216955894</v>
      </c>
    </row>
    <row r="17" spans="1:52" x14ac:dyDescent="0.25">
      <c r="A17" s="5">
        <v>15</v>
      </c>
      <c r="B17" s="2" t="s">
        <v>31</v>
      </c>
      <c r="C17" s="1" t="s">
        <v>32</v>
      </c>
      <c r="D17" s="11">
        <v>15939421</v>
      </c>
      <c r="E17" s="10">
        <v>13361257</v>
      </c>
      <c r="F17" s="10">
        <v>15145253</v>
      </c>
      <c r="G17" s="10">
        <v>17023253</v>
      </c>
      <c r="H17" s="27">
        <f t="shared" si="14"/>
        <v>-0.16174765695692458</v>
      </c>
      <c r="I17" s="27">
        <f t="shared" si="29"/>
        <v>0.13352007225068718</v>
      </c>
      <c r="J17" s="27">
        <f t="shared" si="4"/>
        <v>0.11031969036705264</v>
      </c>
      <c r="K17" s="10">
        <v>457876</v>
      </c>
      <c r="L17" s="10">
        <v>476377</v>
      </c>
      <c r="M17" s="27">
        <f t="shared" si="5"/>
        <v>4.0406136159134791E-2</v>
      </c>
      <c r="N17" s="27">
        <f t="shared" si="6"/>
        <v>-0.16174765695692458</v>
      </c>
      <c r="O17" s="26">
        <f t="shared" si="7"/>
        <v>-0.24980971545013136</v>
      </c>
      <c r="P17" s="10">
        <v>476377</v>
      </c>
      <c r="Q17" s="10">
        <v>94246</v>
      </c>
      <c r="R17" s="27">
        <f t="shared" si="8"/>
        <v>-0.80216089357798548</v>
      </c>
      <c r="S17" s="27">
        <f t="shared" si="26"/>
        <v>0.13352007225068718</v>
      </c>
      <c r="T17" s="31">
        <f t="shared" si="27"/>
        <v>-6.0077925367798555</v>
      </c>
      <c r="U17" s="10">
        <v>94246</v>
      </c>
      <c r="V17" s="10">
        <v>188290</v>
      </c>
      <c r="W17" s="27">
        <f t="shared" si="11"/>
        <v>0.99785667296224778</v>
      </c>
      <c r="X17" s="27">
        <f t="shared" si="12"/>
        <v>0.11031969036705264</v>
      </c>
      <c r="Y17" s="26">
        <f t="shared" si="13"/>
        <v>9.0451366355562328</v>
      </c>
      <c r="Z17" s="10">
        <v>476377</v>
      </c>
      <c r="AA17" s="10">
        <v>94246</v>
      </c>
      <c r="AB17" s="10">
        <v>188290</v>
      </c>
      <c r="AC17" s="10">
        <v>17781660</v>
      </c>
      <c r="AD17" s="10">
        <v>18400697</v>
      </c>
      <c r="AE17" s="10">
        <v>19016012</v>
      </c>
      <c r="AF17" s="27">
        <f t="shared" si="16"/>
        <v>2.6790355906029021E-2</v>
      </c>
      <c r="AG17" s="27">
        <f t="shared" si="17"/>
        <v>5.1218711986833979E-3</v>
      </c>
      <c r="AH17" s="27">
        <f t="shared" si="18"/>
        <v>9.9016555101038017E-3</v>
      </c>
      <c r="AI17" s="10">
        <v>13361257</v>
      </c>
      <c r="AJ17" s="10">
        <v>15145253</v>
      </c>
      <c r="AK17" s="10">
        <v>17023253</v>
      </c>
      <c r="AL17" s="10">
        <v>17781660</v>
      </c>
      <c r="AM17" s="10">
        <v>18400697</v>
      </c>
      <c r="AN17" s="10">
        <v>19016012</v>
      </c>
      <c r="AO17" s="54">
        <f t="shared" si="19"/>
        <v>0.75140661782983142</v>
      </c>
      <c r="AP17" s="54">
        <f t="shared" si="20"/>
        <v>0.82308039744364037</v>
      </c>
      <c r="AQ17" s="54">
        <f t="shared" si="21"/>
        <v>0.89520626091317146</v>
      </c>
      <c r="AR17" s="49">
        <v>10926513</v>
      </c>
      <c r="AS17" s="49">
        <v>11254520</v>
      </c>
      <c r="AT17" s="49">
        <v>11790337</v>
      </c>
      <c r="AU17" s="10">
        <v>6851954</v>
      </c>
      <c r="AV17" s="10">
        <v>7149452</v>
      </c>
      <c r="AW17" s="10">
        <v>7237968</v>
      </c>
      <c r="AX17" s="54">
        <f t="shared" si="33"/>
        <v>1.594656502364143</v>
      </c>
      <c r="AY17" s="54">
        <f t="shared" si="33"/>
        <v>1.5741793916512763</v>
      </c>
      <c r="AZ17" s="54">
        <f t="shared" si="33"/>
        <v>1.6289567735032815</v>
      </c>
    </row>
    <row r="18" spans="1:52" x14ac:dyDescent="0.25">
      <c r="A18" s="5">
        <v>16</v>
      </c>
      <c r="B18" s="2" t="s">
        <v>33</v>
      </c>
      <c r="C18" s="1" t="s">
        <v>34</v>
      </c>
      <c r="D18" s="21">
        <v>18615129</v>
      </c>
      <c r="E18" s="13">
        <v>15230426</v>
      </c>
      <c r="F18" s="11">
        <v>19174995</v>
      </c>
      <c r="G18" s="11">
        <v>25581929</v>
      </c>
      <c r="H18" s="27">
        <f t="shared" ref="H18:H46" si="34">+(E18-D18)/D18</f>
        <v>-0.18182538514774729</v>
      </c>
      <c r="I18" s="27">
        <f t="shared" si="29"/>
        <v>0.25899269002718639</v>
      </c>
      <c r="J18" s="27">
        <f t="shared" si="4"/>
        <v>0.25044764997979629</v>
      </c>
      <c r="K18" s="26">
        <v>372272698200</v>
      </c>
      <c r="L18" s="26">
        <v>484892410574</v>
      </c>
      <c r="M18" s="27">
        <f t="shared" si="5"/>
        <v>0.30251939752373708</v>
      </c>
      <c r="N18" s="27">
        <f t="shared" si="6"/>
        <v>-0.18182538514774729</v>
      </c>
      <c r="O18" s="26">
        <f t="shared" si="7"/>
        <v>-1.6637907697977183</v>
      </c>
      <c r="P18" s="26">
        <v>484892410574</v>
      </c>
      <c r="Q18" s="10">
        <v>22575</v>
      </c>
      <c r="R18" s="27">
        <f t="shared" si="8"/>
        <v>-0.99999995344328041</v>
      </c>
      <c r="S18" s="27">
        <f t="shared" si="26"/>
        <v>0.25899269002718639</v>
      </c>
      <c r="T18" s="31">
        <f t="shared" si="27"/>
        <v>-3.8611126566479954</v>
      </c>
      <c r="U18" s="10">
        <v>22575</v>
      </c>
      <c r="V18" s="10">
        <v>919695</v>
      </c>
      <c r="W18" s="27">
        <f t="shared" si="11"/>
        <v>39.739534883720928</v>
      </c>
      <c r="X18" s="27">
        <f t="shared" si="12"/>
        <v>0.25044764997979629</v>
      </c>
      <c r="Y18" s="26">
        <f t="shared" si="13"/>
        <v>158.67401785134231</v>
      </c>
      <c r="Z18" s="26">
        <v>484892410574</v>
      </c>
      <c r="AA18" s="10">
        <v>22575</v>
      </c>
      <c r="AB18" s="10">
        <v>919695</v>
      </c>
      <c r="AC18" s="10">
        <v>48408700495082</v>
      </c>
      <c r="AD18" s="10">
        <v>51023608</v>
      </c>
      <c r="AE18" s="10">
        <v>57445068</v>
      </c>
      <c r="AF18" s="27">
        <f t="shared" si="16"/>
        <v>1.0016637621232196E-2</v>
      </c>
      <c r="AG18" s="27">
        <f t="shared" si="17"/>
        <v>4.4244225143780501E-4</v>
      </c>
      <c r="AH18" s="27">
        <f t="shared" si="18"/>
        <v>1.6009990622693666E-2</v>
      </c>
      <c r="AI18" s="13">
        <v>15230426</v>
      </c>
      <c r="AJ18" s="11">
        <v>19174995</v>
      </c>
      <c r="AK18" s="11">
        <v>25581929</v>
      </c>
      <c r="AL18" s="10">
        <v>48408700495082</v>
      </c>
      <c r="AM18" s="10">
        <v>51023608</v>
      </c>
      <c r="AN18" s="10">
        <v>57445068</v>
      </c>
      <c r="AO18" s="54">
        <f t="shared" si="19"/>
        <v>3.14621666027728E-7</v>
      </c>
      <c r="AP18" s="54">
        <f t="shared" si="20"/>
        <v>0.37580633262939772</v>
      </c>
      <c r="AQ18" s="54">
        <f t="shared" si="21"/>
        <v>0.44532855283590228</v>
      </c>
      <c r="AR18" s="13">
        <v>35692364</v>
      </c>
      <c r="AS18" s="11">
        <v>38177391</v>
      </c>
      <c r="AT18" s="11">
        <v>43277746</v>
      </c>
      <c r="AU18" s="45">
        <v>12716336</v>
      </c>
      <c r="AV18" s="46">
        <v>12846217</v>
      </c>
      <c r="AW18" s="46">
        <v>14167322</v>
      </c>
      <c r="AX18" s="54">
        <f t="shared" ref="AX18:AX21" si="35">AR18/AU18*100%</f>
        <v>2.8068119621878505</v>
      </c>
      <c r="AY18" s="54">
        <f t="shared" ref="AY18:AY31" si="36">AS18/AV18*100%</f>
        <v>2.9718781023238203</v>
      </c>
      <c r="AZ18" s="54">
        <f t="shared" ref="AZ18:AZ31" si="37">AT18/AW18*100%</f>
        <v>3.0547584081169328</v>
      </c>
    </row>
    <row r="19" spans="1:52" x14ac:dyDescent="0.25">
      <c r="A19" s="5">
        <v>17</v>
      </c>
      <c r="B19" s="2" t="s">
        <v>35</v>
      </c>
      <c r="C19" s="1" t="s">
        <v>36</v>
      </c>
      <c r="D19" s="11">
        <v>2091491715532</v>
      </c>
      <c r="E19" s="13">
        <v>1626190564290</v>
      </c>
      <c r="F19" s="11">
        <v>3008688064066</v>
      </c>
      <c r="G19" s="11">
        <v>3642215794469</v>
      </c>
      <c r="H19" s="27">
        <f t="shared" si="34"/>
        <v>-0.22247334177159014</v>
      </c>
      <c r="I19" s="27">
        <f t="shared" si="29"/>
        <v>0.85014482935436464</v>
      </c>
      <c r="J19" s="27">
        <f t="shared" si="4"/>
        <v>0.1739401963401134</v>
      </c>
      <c r="K19" s="10">
        <v>130070871745</v>
      </c>
      <c r="L19" s="10">
        <v>75316440467</v>
      </c>
      <c r="M19" s="27">
        <f t="shared" si="5"/>
        <v>-0.42095844014441913</v>
      </c>
      <c r="N19" s="27">
        <f t="shared" si="6"/>
        <v>-0.22247334177159014</v>
      </c>
      <c r="O19" s="26">
        <f t="shared" si="7"/>
        <v>1.8921747513309279</v>
      </c>
      <c r="P19" s="10">
        <v>75316440467</v>
      </c>
      <c r="Q19" s="10">
        <v>242304340714</v>
      </c>
      <c r="R19" s="27">
        <f t="shared" si="8"/>
        <v>2.217150720501269</v>
      </c>
      <c r="S19" s="27">
        <f t="shared" si="26"/>
        <v>0.85014482935436464</v>
      </c>
      <c r="T19" s="31">
        <f t="shared" si="27"/>
        <v>2.607968247228023</v>
      </c>
      <c r="U19" s="10">
        <v>242304340714</v>
      </c>
      <c r="V19" s="10">
        <v>297078323642</v>
      </c>
      <c r="W19" s="27">
        <f t="shared" si="11"/>
        <v>0.22605448489530602</v>
      </c>
      <c r="X19" s="27">
        <f t="shared" si="12"/>
        <v>0.1739401963401134</v>
      </c>
      <c r="Y19" s="26">
        <f t="shared" si="13"/>
        <v>1.299610381336417</v>
      </c>
      <c r="Z19" s="10">
        <v>75316440467</v>
      </c>
      <c r="AA19" s="10">
        <v>242304340714</v>
      </c>
      <c r="AB19" s="10">
        <v>297078323642</v>
      </c>
      <c r="AC19" s="10">
        <v>2826260084696</v>
      </c>
      <c r="AD19" s="10">
        <v>3538818568392</v>
      </c>
      <c r="AE19" s="10">
        <v>3882465049707</v>
      </c>
      <c r="AF19" s="27">
        <f t="shared" si="16"/>
        <v>2.6648800255444728E-2</v>
      </c>
      <c r="AG19" s="27">
        <f t="shared" si="17"/>
        <v>6.8470405032406173E-2</v>
      </c>
      <c r="AH19" s="27">
        <f t="shared" si="18"/>
        <v>7.651796470503186E-2</v>
      </c>
      <c r="AI19" s="13">
        <v>1626190564290</v>
      </c>
      <c r="AJ19" s="11">
        <v>3008688064066</v>
      </c>
      <c r="AK19" s="11">
        <v>3642215794469</v>
      </c>
      <c r="AL19" s="10">
        <v>2826260084696</v>
      </c>
      <c r="AM19" s="10">
        <v>3538818568392</v>
      </c>
      <c r="AN19" s="10">
        <v>3882465049707</v>
      </c>
      <c r="AO19" s="54">
        <f t="shared" si="19"/>
        <v>0.57538602802187522</v>
      </c>
      <c r="AP19" s="54">
        <f t="shared" si="20"/>
        <v>0.8501956248729402</v>
      </c>
      <c r="AQ19" s="54">
        <f t="shared" si="21"/>
        <v>0.93811940296638829</v>
      </c>
      <c r="AR19" s="49">
        <v>262519771935</v>
      </c>
      <c r="AS19" s="49">
        <v>676038567661</v>
      </c>
      <c r="AT19" s="49">
        <v>900110128340</v>
      </c>
      <c r="AU19" s="13">
        <v>2563740312761</v>
      </c>
      <c r="AV19" s="11">
        <v>2862780000731</v>
      </c>
      <c r="AW19" s="11">
        <v>2982354921367</v>
      </c>
      <c r="AX19" s="54">
        <f t="shared" si="35"/>
        <v>0.10239717752547309</v>
      </c>
      <c r="AY19" s="54">
        <f t="shared" si="36"/>
        <v>0.23614757944668333</v>
      </c>
      <c r="AZ19" s="54">
        <f t="shared" si="37"/>
        <v>0.30181187419752953</v>
      </c>
    </row>
    <row r="20" spans="1:52" x14ac:dyDescent="0.25">
      <c r="A20" s="5">
        <v>18</v>
      </c>
      <c r="B20" s="2" t="s">
        <v>37</v>
      </c>
      <c r="C20" s="1" t="s">
        <v>38</v>
      </c>
      <c r="D20" s="11">
        <v>3935811</v>
      </c>
      <c r="E20" s="11">
        <v>3233693</v>
      </c>
      <c r="F20" s="11">
        <v>4162931</v>
      </c>
      <c r="G20" s="11">
        <v>4894164</v>
      </c>
      <c r="H20" s="27">
        <f t="shared" si="34"/>
        <v>-0.17839220430046057</v>
      </c>
      <c r="I20" s="27">
        <f t="shared" si="29"/>
        <v>0.28736123064248831</v>
      </c>
      <c r="J20" s="27">
        <f t="shared" si="4"/>
        <v>0.14940917386503599</v>
      </c>
      <c r="K20" s="10">
        <v>822042</v>
      </c>
      <c r="L20" s="10">
        <v>684268</v>
      </c>
      <c r="M20" s="27">
        <f t="shared" si="5"/>
        <v>-0.16759970901730081</v>
      </c>
      <c r="N20" s="27">
        <f t="shared" si="6"/>
        <v>-0.17839220430046057</v>
      </c>
      <c r="O20" s="26">
        <f t="shared" si="7"/>
        <v>0.93950130654262065</v>
      </c>
      <c r="P20" s="10">
        <v>684268</v>
      </c>
      <c r="Q20" s="10">
        <v>922168</v>
      </c>
      <c r="R20" s="27">
        <f t="shared" si="8"/>
        <v>0.34767079565316511</v>
      </c>
      <c r="S20" s="27">
        <f t="shared" si="26"/>
        <v>0.28736123064248831</v>
      </c>
      <c r="T20" s="31">
        <f t="shared" si="27"/>
        <v>1.209873701041144</v>
      </c>
      <c r="U20" s="10">
        <v>922168</v>
      </c>
      <c r="V20" s="10">
        <v>1172002</v>
      </c>
      <c r="W20" s="27">
        <f t="shared" si="11"/>
        <v>0.27092026615540771</v>
      </c>
      <c r="X20" s="27">
        <f t="shared" si="12"/>
        <v>0.14940917386503599</v>
      </c>
      <c r="Y20" s="26">
        <f t="shared" si="13"/>
        <v>1.8132773185676998</v>
      </c>
      <c r="Z20" s="10">
        <v>684268</v>
      </c>
      <c r="AA20" s="10">
        <v>922168</v>
      </c>
      <c r="AB20" s="10">
        <v>1172002</v>
      </c>
      <c r="AC20" s="10">
        <v>3375526</v>
      </c>
      <c r="AD20" s="10">
        <v>3868862</v>
      </c>
      <c r="AE20" s="10">
        <v>4379577</v>
      </c>
      <c r="AF20" s="27">
        <f t="shared" si="16"/>
        <v>0.20271448064686806</v>
      </c>
      <c r="AG20" s="27">
        <f t="shared" si="17"/>
        <v>0.23835639523973717</v>
      </c>
      <c r="AH20" s="27">
        <f t="shared" si="18"/>
        <v>0.26760620945812802</v>
      </c>
      <c r="AI20" s="11">
        <v>3233693</v>
      </c>
      <c r="AJ20" s="11">
        <v>4162931</v>
      </c>
      <c r="AK20" s="11">
        <v>4894164</v>
      </c>
      <c r="AL20" s="10">
        <v>3375526</v>
      </c>
      <c r="AM20" s="10">
        <v>3868862</v>
      </c>
      <c r="AN20" s="10">
        <v>4379577</v>
      </c>
      <c r="AO20" s="54">
        <f t="shared" si="19"/>
        <v>0.95798195599737646</v>
      </c>
      <c r="AP20" s="54">
        <f t="shared" si="20"/>
        <v>1.0760091727231418</v>
      </c>
      <c r="AQ20" s="54">
        <f t="shared" si="21"/>
        <v>1.1174969637478689</v>
      </c>
      <c r="AR20" s="49">
        <v>727016</v>
      </c>
      <c r="AS20" s="49">
        <v>957229</v>
      </c>
      <c r="AT20" s="49">
        <v>1060545</v>
      </c>
      <c r="AU20" s="10">
        <v>2648510</v>
      </c>
      <c r="AV20" s="10">
        <v>2911633</v>
      </c>
      <c r="AW20" s="10">
        <v>3319032</v>
      </c>
      <c r="AX20" s="54">
        <f t="shared" si="35"/>
        <v>0.27450000188785395</v>
      </c>
      <c r="AY20" s="54">
        <f t="shared" si="36"/>
        <v>0.32876018371820898</v>
      </c>
      <c r="AZ20" s="54">
        <f t="shared" si="37"/>
        <v>0.31953443052070601</v>
      </c>
    </row>
    <row r="21" spans="1:52" x14ac:dyDescent="0.25">
      <c r="A21" s="5">
        <v>19</v>
      </c>
      <c r="B21" s="2" t="s">
        <v>39</v>
      </c>
      <c r="C21" s="3" t="s">
        <v>40</v>
      </c>
      <c r="D21" s="11">
        <v>78512610966</v>
      </c>
      <c r="E21" s="14">
        <v>2940955179</v>
      </c>
      <c r="F21" s="10">
        <v>3895547467</v>
      </c>
      <c r="G21" s="10">
        <v>4527998678</v>
      </c>
      <c r="H21" s="27">
        <f t="shared" si="34"/>
        <v>-0.96254162047580372</v>
      </c>
      <c r="I21" s="27">
        <f t="shared" si="29"/>
        <v>0.32458579947640881</v>
      </c>
      <c r="J21" s="27">
        <f t="shared" si="4"/>
        <v>0.13967566158375103</v>
      </c>
      <c r="K21" s="10">
        <v>6769612827</v>
      </c>
      <c r="L21" s="10">
        <v>5817863143</v>
      </c>
      <c r="M21" s="27">
        <f t="shared" si="5"/>
        <v>-0.14059145010539315</v>
      </c>
      <c r="N21" s="27">
        <f t="shared" si="6"/>
        <v>-0.96254162047580372</v>
      </c>
      <c r="O21" s="26">
        <f t="shared" si="7"/>
        <v>0.14606272301855994</v>
      </c>
      <c r="P21" s="10">
        <v>5817863143</v>
      </c>
      <c r="Q21" s="10">
        <v>10586803657</v>
      </c>
      <c r="R21" s="27">
        <f t="shared" si="8"/>
        <v>0.81970654805415044</v>
      </c>
      <c r="S21" s="27">
        <f t="shared" si="26"/>
        <v>0.32458579947640881</v>
      </c>
      <c r="T21" s="31">
        <f t="shared" si="27"/>
        <v>2.5253925137095452</v>
      </c>
      <c r="U21" s="10">
        <v>10586803657</v>
      </c>
      <c r="V21" s="10">
        <v>1840591240</v>
      </c>
      <c r="W21" s="27">
        <f t="shared" si="11"/>
        <v>-0.82614287563716171</v>
      </c>
      <c r="X21" s="27">
        <f t="shared" si="12"/>
        <v>0.13967566158375103</v>
      </c>
      <c r="Y21" s="26">
        <f t="shared" si="13"/>
        <v>-5.9147231970818162</v>
      </c>
      <c r="Z21" s="10">
        <v>5817863143</v>
      </c>
      <c r="AA21" s="10">
        <v>10586803657</v>
      </c>
      <c r="AB21" s="10">
        <v>1840591240</v>
      </c>
      <c r="AC21" s="10">
        <v>497557497473</v>
      </c>
      <c r="AD21" s="10">
        <v>508447134690</v>
      </c>
      <c r="AE21" s="10">
        <v>509387241941</v>
      </c>
      <c r="AF21" s="27">
        <f t="shared" si="16"/>
        <v>1.1692845897303973E-2</v>
      </c>
      <c r="AG21" s="27">
        <f t="shared" si="17"/>
        <v>2.0821837580921307E-2</v>
      </c>
      <c r="AH21" s="27">
        <f t="shared" si="18"/>
        <v>3.6133438147891174E-3</v>
      </c>
      <c r="AI21" s="14">
        <v>2940955179</v>
      </c>
      <c r="AJ21" s="10">
        <v>3895547467</v>
      </c>
      <c r="AK21" s="10">
        <v>4527998678</v>
      </c>
      <c r="AL21" s="10">
        <v>497557497473</v>
      </c>
      <c r="AM21" s="10">
        <v>508447134690</v>
      </c>
      <c r="AN21" s="10">
        <v>509387241941</v>
      </c>
      <c r="AO21" s="54">
        <f t="shared" si="19"/>
        <v>5.9107845704999976E-3</v>
      </c>
      <c r="AP21" s="54">
        <f>AJ21/AM21</f>
        <v>7.6616568394570926E-3</v>
      </c>
      <c r="AQ21" s="54">
        <f t="shared" si="21"/>
        <v>8.8891089237850551E-3</v>
      </c>
      <c r="AR21" s="49">
        <v>1718284921</v>
      </c>
      <c r="AS21" s="10">
        <v>2068066845</v>
      </c>
      <c r="AT21" s="10">
        <v>1263425234</v>
      </c>
      <c r="AU21" s="13">
        <v>495839212552</v>
      </c>
      <c r="AV21" s="11">
        <v>506379067845</v>
      </c>
      <c r="AW21" s="11">
        <v>508123816657</v>
      </c>
      <c r="AX21" s="54">
        <f t="shared" si="35"/>
        <v>3.4654074899729695E-3</v>
      </c>
      <c r="AY21" s="54">
        <f t="shared" si="36"/>
        <v>4.0840290926737605E-3</v>
      </c>
      <c r="AZ21" s="54">
        <f t="shared" si="37"/>
        <v>2.4864515155227467E-3</v>
      </c>
    </row>
    <row r="22" spans="1:52" x14ac:dyDescent="0.25">
      <c r="A22" s="5">
        <v>20</v>
      </c>
      <c r="B22" s="2" t="s">
        <v>41</v>
      </c>
      <c r="C22" s="1" t="s">
        <v>42</v>
      </c>
      <c r="D22" s="11">
        <v>354113973461</v>
      </c>
      <c r="E22" s="10">
        <v>220499855235</v>
      </c>
      <c r="F22" s="10">
        <v>226838383304</v>
      </c>
      <c r="G22" s="10">
        <v>260232693262</v>
      </c>
      <c r="H22" s="27">
        <f t="shared" si="34"/>
        <v>-0.377319530545765</v>
      </c>
      <c r="I22" s="27">
        <f t="shared" si="29"/>
        <v>2.8746177915829688E-2</v>
      </c>
      <c r="J22" s="27">
        <f t="shared" si="4"/>
        <v>0.12832480630855594</v>
      </c>
      <c r="K22" s="10">
        <v>21323408393</v>
      </c>
      <c r="L22" s="10">
        <v>19399505768</v>
      </c>
      <c r="M22" s="27">
        <f t="shared" si="5"/>
        <v>-9.0224911024617174E-2</v>
      </c>
      <c r="N22" s="27">
        <f t="shared" si="6"/>
        <v>-0.377319530545765</v>
      </c>
      <c r="O22" s="26">
        <f t="shared" si="7"/>
        <v>0.23912070200583962</v>
      </c>
      <c r="P22" s="10">
        <v>19399505768</v>
      </c>
      <c r="Q22" s="10">
        <v>57266903088</v>
      </c>
      <c r="R22" s="27">
        <f t="shared" si="8"/>
        <v>1.9519774252426203</v>
      </c>
      <c r="S22" s="27">
        <f t="shared" si="26"/>
        <v>2.8746177915829688E-2</v>
      </c>
      <c r="T22" s="31">
        <f t="shared" si="27"/>
        <v>67.903894248414943</v>
      </c>
      <c r="U22" s="10">
        <v>57266903088</v>
      </c>
      <c r="V22" s="10">
        <v>7085262908</v>
      </c>
      <c r="W22" s="27">
        <f t="shared" si="11"/>
        <v>-0.876276478630033</v>
      </c>
      <c r="X22" s="27">
        <f t="shared" si="12"/>
        <v>0.12832480630855594</v>
      </c>
      <c r="Y22" s="26">
        <f t="shared" si="13"/>
        <v>-6.8285821256026944</v>
      </c>
      <c r="Z22" s="10">
        <v>19399505768</v>
      </c>
      <c r="AA22" s="10">
        <v>57266903088</v>
      </c>
      <c r="AB22" s="10">
        <v>7085262908</v>
      </c>
      <c r="AC22" s="10">
        <v>482065294095</v>
      </c>
      <c r="AD22" s="10">
        <v>471128491654</v>
      </c>
      <c r="AE22" s="10">
        <v>442106656917</v>
      </c>
      <c r="AF22" s="27">
        <f t="shared" si="16"/>
        <v>4.024248583258716E-2</v>
      </c>
      <c r="AG22" s="27">
        <f t="shared" si="17"/>
        <v>0.12155262121157641</v>
      </c>
      <c r="AH22" s="27">
        <f t="shared" si="18"/>
        <v>1.6026139387740931E-2</v>
      </c>
      <c r="AI22" s="10">
        <v>220499855235</v>
      </c>
      <c r="AJ22" s="10">
        <v>226838383304</v>
      </c>
      <c r="AK22" s="10">
        <v>260232693262</v>
      </c>
      <c r="AL22" s="10">
        <v>482065294095</v>
      </c>
      <c r="AM22" s="10">
        <v>471128491654</v>
      </c>
      <c r="AN22" s="10">
        <v>442106656917</v>
      </c>
      <c r="AO22" s="54">
        <f t="shared" si="19"/>
        <v>0.45740661677159933</v>
      </c>
      <c r="AP22" s="54">
        <f t="shared" si="20"/>
        <v>0.48147880529923814</v>
      </c>
      <c r="AQ22" s="54">
        <f t="shared" si="21"/>
        <v>0.58861971243933442</v>
      </c>
      <c r="AR22" s="49">
        <v>295733976001</v>
      </c>
      <c r="AS22" s="49">
        <v>226803599461</v>
      </c>
      <c r="AT22" s="49">
        <v>203459115043</v>
      </c>
      <c r="AU22" s="10">
        <v>186331318094</v>
      </c>
      <c r="AV22" s="10">
        <v>244324892193</v>
      </c>
      <c r="AW22" s="10">
        <v>238647541874</v>
      </c>
      <c r="AX22" s="54">
        <f t="shared" ref="AX22:AX32" si="38">AR22/AU22*100%</f>
        <v>1.5871404712105819</v>
      </c>
      <c r="AY22" s="54">
        <f t="shared" si="36"/>
        <v>0.92828691102763539</v>
      </c>
      <c r="AZ22" s="54">
        <f t="shared" si="37"/>
        <v>0.8525506420276534</v>
      </c>
    </row>
    <row r="23" spans="1:52" x14ac:dyDescent="0.25">
      <c r="A23" s="5">
        <v>21</v>
      </c>
      <c r="B23" s="2" t="s">
        <v>43</v>
      </c>
      <c r="C23" s="1" t="s">
        <v>44</v>
      </c>
      <c r="D23" s="11">
        <v>1149120504681</v>
      </c>
      <c r="E23" s="15">
        <v>883822892518</v>
      </c>
      <c r="F23" s="15">
        <v>1214204113826</v>
      </c>
      <c r="G23" s="15">
        <v>1514907831143</v>
      </c>
      <c r="H23" s="27">
        <f t="shared" si="34"/>
        <v>-0.23087014032235686</v>
      </c>
      <c r="I23" s="27">
        <f t="shared" si="29"/>
        <v>0.37380930512757843</v>
      </c>
      <c r="J23" s="27">
        <f t="shared" si="4"/>
        <v>0.19849637788862617</v>
      </c>
      <c r="K23" s="10">
        <v>48831643532</v>
      </c>
      <c r="L23" s="10">
        <v>9130021231</v>
      </c>
      <c r="M23" s="27">
        <f t="shared" si="5"/>
        <v>-0.81303063811446408</v>
      </c>
      <c r="N23" s="27">
        <f t="shared" si="6"/>
        <v>-0.23087014032235686</v>
      </c>
      <c r="O23" s="26">
        <f t="shared" si="7"/>
        <v>3.5215928615942036</v>
      </c>
      <c r="P23" s="10">
        <v>9130021231</v>
      </c>
      <c r="Q23" s="10">
        <v>11041672531</v>
      </c>
      <c r="R23" s="27">
        <f t="shared" si="8"/>
        <v>0.20938081649900164</v>
      </c>
      <c r="S23" s="27">
        <f t="shared" si="26"/>
        <v>0.37380930512757843</v>
      </c>
      <c r="T23" s="31">
        <f t="shared" si="27"/>
        <v>0.56012735270873337</v>
      </c>
      <c r="U23" s="10">
        <v>11041672531</v>
      </c>
      <c r="V23" s="10">
        <v>35142847264</v>
      </c>
      <c r="W23" s="27">
        <f t="shared" si="11"/>
        <v>2.1827467410697836</v>
      </c>
      <c r="X23" s="27">
        <f t="shared" si="12"/>
        <v>0.19849637788862617</v>
      </c>
      <c r="Y23" s="26">
        <f t="shared" si="13"/>
        <v>10.996405900638123</v>
      </c>
      <c r="Z23" s="10">
        <v>9130021231</v>
      </c>
      <c r="AA23" s="10">
        <v>11041672531</v>
      </c>
      <c r="AB23" s="10">
        <v>35142847264</v>
      </c>
      <c r="AC23" s="10">
        <v>185150026551</v>
      </c>
      <c r="AD23" s="10">
        <v>1497181021456</v>
      </c>
      <c r="AE23" s="10">
        <v>1508596356369</v>
      </c>
      <c r="AF23" s="27">
        <f t="shared" si="16"/>
        <v>4.9311476757931301E-2</v>
      </c>
      <c r="AG23" s="27">
        <f t="shared" si="17"/>
        <v>7.3749749514337524E-3</v>
      </c>
      <c r="AH23" s="27">
        <f t="shared" si="18"/>
        <v>2.3295063066826154E-2</v>
      </c>
      <c r="AI23" s="15">
        <v>883822892518</v>
      </c>
      <c r="AJ23" s="15">
        <v>1214204113826</v>
      </c>
      <c r="AK23" s="15">
        <v>1514907831143</v>
      </c>
      <c r="AL23" s="10">
        <v>185150026551</v>
      </c>
      <c r="AM23" s="10">
        <v>1497181021456</v>
      </c>
      <c r="AN23" s="10">
        <v>1508596356369</v>
      </c>
      <c r="AO23" s="54">
        <f t="shared" si="19"/>
        <v>4.7735499096704093</v>
      </c>
      <c r="AP23" s="54">
        <f t="shared" si="20"/>
        <v>0.81099352478112063</v>
      </c>
      <c r="AQ23" s="54">
        <f t="shared" si="21"/>
        <v>1.0041836736164409</v>
      </c>
      <c r="AR23" s="49">
        <v>185150026551</v>
      </c>
      <c r="AS23" s="49">
        <v>283750515897</v>
      </c>
      <c r="AT23" s="49">
        <v>263944952156</v>
      </c>
      <c r="AU23" s="13">
        <v>841612855945</v>
      </c>
      <c r="AV23" s="11">
        <v>1213430505559</v>
      </c>
      <c r="AW23" s="11">
        <v>1244651404213</v>
      </c>
      <c r="AX23" s="54">
        <f t="shared" si="38"/>
        <v>0.21999429457752923</v>
      </c>
      <c r="AY23" s="54">
        <f t="shared" si="36"/>
        <v>0.23384158762868959</v>
      </c>
      <c r="AZ23" s="54">
        <f t="shared" si="37"/>
        <v>0.21206335465703657</v>
      </c>
    </row>
    <row r="24" spans="1:52" x14ac:dyDescent="0.25">
      <c r="A24" s="5">
        <v>22</v>
      </c>
      <c r="B24" s="2" t="s">
        <v>45</v>
      </c>
      <c r="C24" s="1" t="s">
        <v>46</v>
      </c>
      <c r="D24" s="11">
        <v>5701072391797</v>
      </c>
      <c r="E24" s="16">
        <v>4620736359547</v>
      </c>
      <c r="F24" s="16">
        <v>5020992336635</v>
      </c>
      <c r="G24" s="16">
        <v>5469205561730</v>
      </c>
      <c r="H24" s="27">
        <f t="shared" si="34"/>
        <v>-0.18949698548021313</v>
      </c>
      <c r="I24" s="27">
        <f t="shared" si="29"/>
        <v>8.6621686662781083E-2</v>
      </c>
      <c r="J24" s="27">
        <f t="shared" si="4"/>
        <v>8.1952162893877911E-2</v>
      </c>
      <c r="K24" s="10">
        <v>413405348304</v>
      </c>
      <c r="L24" s="10">
        <v>304057871487</v>
      </c>
      <c r="M24" s="27">
        <f t="shared" si="5"/>
        <v>-0.26450426262165988</v>
      </c>
      <c r="N24" s="27">
        <f t="shared" si="6"/>
        <v>-0.18949698548021313</v>
      </c>
      <c r="O24" s="26">
        <f t="shared" si="7"/>
        <v>1.3958230625746755</v>
      </c>
      <c r="P24" s="10">
        <v>304057871487</v>
      </c>
      <c r="Q24" s="10">
        <v>174447936875</v>
      </c>
      <c r="R24" s="27">
        <f t="shared" si="8"/>
        <v>-0.42626732200071155</v>
      </c>
      <c r="S24" s="27">
        <f t="shared" si="26"/>
        <v>8.6621686662781083E-2</v>
      </c>
      <c r="T24" s="31">
        <f t="shared" si="27"/>
        <v>-4.9210231112235627</v>
      </c>
      <c r="U24" s="10">
        <v>174447936875</v>
      </c>
      <c r="V24" s="10">
        <v>150684715596</v>
      </c>
      <c r="W24" s="27">
        <f t="shared" si="11"/>
        <v>-0.13621956042981148</v>
      </c>
      <c r="X24" s="27">
        <f t="shared" si="12"/>
        <v>8.1952162893877911E-2</v>
      </c>
      <c r="Y24" s="26">
        <f t="shared" si="13"/>
        <v>-1.6621838352967682</v>
      </c>
      <c r="Z24" s="10">
        <v>304057871487</v>
      </c>
      <c r="AA24" s="10">
        <v>174447936875</v>
      </c>
      <c r="AB24" s="10">
        <v>150684715596</v>
      </c>
      <c r="AC24" s="10">
        <v>3743659818718</v>
      </c>
      <c r="AD24" s="10">
        <v>4696875916384</v>
      </c>
      <c r="AE24" s="10">
        <v>5128133329237</v>
      </c>
      <c r="AF24" s="27">
        <f t="shared" si="16"/>
        <v>8.1219417952115985E-2</v>
      </c>
      <c r="AG24" s="27">
        <f t="shared" si="17"/>
        <v>3.7141270065593479E-2</v>
      </c>
      <c r="AH24" s="27">
        <f t="shared" si="18"/>
        <v>2.9383930939724599E-2</v>
      </c>
      <c r="AI24" s="16">
        <v>4620736359547</v>
      </c>
      <c r="AJ24" s="16">
        <v>5020992336635</v>
      </c>
      <c r="AK24" s="16">
        <v>5469205561730</v>
      </c>
      <c r="AL24" s="10">
        <v>3743659818718</v>
      </c>
      <c r="AM24" s="10">
        <v>4696875916384</v>
      </c>
      <c r="AN24" s="10">
        <v>5128133329237</v>
      </c>
      <c r="AO24" s="54">
        <f t="shared" si="19"/>
        <v>1.2342831836492427</v>
      </c>
      <c r="AP24" s="54">
        <f t="shared" si="20"/>
        <v>1.0690068092112872</v>
      </c>
      <c r="AQ24" s="54">
        <f t="shared" si="21"/>
        <v>1.0665100165294936</v>
      </c>
      <c r="AR24" s="49">
        <v>469705217664</v>
      </c>
      <c r="AS24" s="49">
        <v>287129440938</v>
      </c>
      <c r="AT24" s="49">
        <v>397471639920</v>
      </c>
      <c r="AU24" s="10">
        <v>3273954601054</v>
      </c>
      <c r="AV24" s="10">
        <v>4402697364241</v>
      </c>
      <c r="AW24" s="10">
        <v>4730661689317</v>
      </c>
      <c r="AX24" s="54">
        <f t="shared" si="38"/>
        <v>0.14346723607981171</v>
      </c>
      <c r="AY24" s="54">
        <f t="shared" si="36"/>
        <v>6.5216710844148484E-2</v>
      </c>
      <c r="AZ24" s="54">
        <f t="shared" si="37"/>
        <v>8.4020305408350995E-2</v>
      </c>
    </row>
    <row r="25" spans="1:52" x14ac:dyDescent="0.25">
      <c r="A25" s="5">
        <v>23</v>
      </c>
      <c r="B25" s="2" t="s">
        <v>47</v>
      </c>
      <c r="C25" s="1" t="s">
        <v>48</v>
      </c>
      <c r="D25" s="11">
        <v>3120937098980</v>
      </c>
      <c r="E25" s="10">
        <v>3634297273749</v>
      </c>
      <c r="F25" s="10">
        <v>5359440530374</v>
      </c>
      <c r="G25" s="10">
        <v>6143759424928</v>
      </c>
      <c r="H25" s="27">
        <f t="shared" si="34"/>
        <v>0.16448911288112114</v>
      </c>
      <c r="I25" s="27">
        <f t="shared" si="29"/>
        <v>0.47468413469804277</v>
      </c>
      <c r="J25" s="27">
        <f t="shared" si="4"/>
        <v>0.12766106878659098</v>
      </c>
      <c r="K25" s="10">
        <v>285132249695</v>
      </c>
      <c r="L25" s="10">
        <v>232864791126</v>
      </c>
      <c r="M25" s="27">
        <f t="shared" si="5"/>
        <v>-0.18330952961269517</v>
      </c>
      <c r="N25" s="27">
        <f t="shared" si="6"/>
        <v>0.16448911288112114</v>
      </c>
      <c r="O25" s="26">
        <f t="shared" si="7"/>
        <v>-1.1144174006529894</v>
      </c>
      <c r="P25" s="10">
        <v>232864791126</v>
      </c>
      <c r="Q25" s="10">
        <v>236334817214</v>
      </c>
      <c r="R25" s="27">
        <f t="shared" si="8"/>
        <v>1.4901463081734909E-2</v>
      </c>
      <c r="S25" s="27">
        <f t="shared" si="26"/>
        <v>0.47468413469804277</v>
      </c>
      <c r="T25" s="31">
        <f t="shared" si="27"/>
        <v>3.1392376514150958E-2</v>
      </c>
      <c r="U25" s="10">
        <v>236334817214</v>
      </c>
      <c r="V25" s="10">
        <v>283149105983</v>
      </c>
      <c r="W25" s="27">
        <f t="shared" si="11"/>
        <v>0.1980846043797681</v>
      </c>
      <c r="X25" s="27">
        <f t="shared" si="12"/>
        <v>0.12766106878659098</v>
      </c>
      <c r="Y25" s="26">
        <f t="shared" si="13"/>
        <v>1.5516445715404674</v>
      </c>
      <c r="Z25" s="10">
        <v>232864791126</v>
      </c>
      <c r="AA25" s="10">
        <v>236334817214</v>
      </c>
      <c r="AB25" s="10">
        <v>283149105983</v>
      </c>
      <c r="AC25" s="10">
        <v>1566673828068</v>
      </c>
      <c r="AD25" s="10">
        <v>1697387196209</v>
      </c>
      <c r="AE25" s="10">
        <v>1718287453575</v>
      </c>
      <c r="AF25" s="27">
        <f t="shared" si="16"/>
        <v>0.14863642128570281</v>
      </c>
      <c r="AG25" s="27">
        <f t="shared" si="17"/>
        <v>0.13923447622430399</v>
      </c>
      <c r="AH25" s="27">
        <f t="shared" si="18"/>
        <v>0.1647856447964462</v>
      </c>
      <c r="AI25" s="10">
        <v>3634297273749</v>
      </c>
      <c r="AJ25" s="10">
        <v>5359440530374</v>
      </c>
      <c r="AK25" s="10">
        <v>6143759424928</v>
      </c>
      <c r="AL25" s="10">
        <v>1566673828068</v>
      </c>
      <c r="AM25" s="10">
        <v>1697387196209</v>
      </c>
      <c r="AN25" s="10">
        <v>1718287453575</v>
      </c>
      <c r="AO25" s="54">
        <f t="shared" si="19"/>
        <v>2.3197536134440719</v>
      </c>
      <c r="AP25" s="54">
        <f t="shared" si="20"/>
        <v>3.1574649215829775</v>
      </c>
      <c r="AQ25" s="54">
        <f t="shared" si="21"/>
        <v>3.5755131728079261</v>
      </c>
      <c r="AR25" s="49">
        <v>305958833204</v>
      </c>
      <c r="AS25" s="49">
        <v>310020233374</v>
      </c>
      <c r="AT25" s="49">
        <v>168244583827</v>
      </c>
      <c r="AU25" s="10">
        <v>1260714994864</v>
      </c>
      <c r="AV25" s="10">
        <v>1387366962835</v>
      </c>
      <c r="AW25" s="10">
        <v>1550042869748</v>
      </c>
      <c r="AX25" s="54">
        <f t="shared" si="38"/>
        <v>0.24268675668207262</v>
      </c>
      <c r="AY25" s="54">
        <f t="shared" si="36"/>
        <v>0.22345943191590242</v>
      </c>
      <c r="AZ25" s="54">
        <f t="shared" si="37"/>
        <v>0.10854189075064263</v>
      </c>
    </row>
    <row r="26" spans="1:52" x14ac:dyDescent="0.25">
      <c r="A26" s="5">
        <v>24</v>
      </c>
      <c r="B26" s="2" t="s">
        <v>49</v>
      </c>
      <c r="C26" s="3" t="s">
        <v>50</v>
      </c>
      <c r="D26" s="11">
        <v>1084912780290</v>
      </c>
      <c r="E26" s="11">
        <v>972634784176</v>
      </c>
      <c r="F26" s="11">
        <v>1103519743574</v>
      </c>
      <c r="G26" s="11">
        <v>1358708497805</v>
      </c>
      <c r="H26" s="27">
        <f t="shared" si="34"/>
        <v>-0.10349034332878612</v>
      </c>
      <c r="I26" s="27">
        <f t="shared" si="29"/>
        <v>0.13456742605487174</v>
      </c>
      <c r="J26" s="27">
        <f t="shared" si="4"/>
        <v>0.18781714741849237</v>
      </c>
      <c r="K26" s="10">
        <v>172342839552</v>
      </c>
      <c r="L26" s="10">
        <v>168613556985</v>
      </c>
      <c r="M26" s="27">
        <f t="shared" si="5"/>
        <v>-2.163874389382325E-2</v>
      </c>
      <c r="N26" s="27">
        <f t="shared" si="6"/>
        <v>-0.10349034332878612</v>
      </c>
      <c r="O26" s="26">
        <f t="shared" si="7"/>
        <v>0.20908949760730355</v>
      </c>
      <c r="P26" s="10">
        <v>168613556985</v>
      </c>
      <c r="Q26" s="10">
        <v>229981620687</v>
      </c>
      <c r="R26" s="27">
        <f t="shared" si="8"/>
        <v>0.3639568774855948</v>
      </c>
      <c r="S26" s="27">
        <f t="shared" si="26"/>
        <v>0.13456742605487174</v>
      </c>
      <c r="T26" s="31">
        <f t="shared" si="27"/>
        <v>2.7046432272338055</v>
      </c>
      <c r="U26" s="10">
        <v>229981620687</v>
      </c>
      <c r="V26" s="10">
        <v>248863660595</v>
      </c>
      <c r="W26" s="27">
        <f t="shared" si="11"/>
        <v>8.2102386493301774E-2</v>
      </c>
      <c r="X26" s="27">
        <f t="shared" si="12"/>
        <v>0.18781714741849237</v>
      </c>
      <c r="Y26" s="26">
        <f t="shared" si="13"/>
        <v>0.4371399929228082</v>
      </c>
      <c r="Z26" s="10">
        <v>168613556985</v>
      </c>
      <c r="AA26" s="10">
        <v>229981620687</v>
      </c>
      <c r="AB26" s="10">
        <v>248863660595</v>
      </c>
      <c r="AC26" s="10">
        <v>1310940121622</v>
      </c>
      <c r="AD26" s="10">
        <v>1348181576913</v>
      </c>
      <c r="AE26" s="10">
        <v>1693523611414</v>
      </c>
      <c r="AF26" s="27">
        <f t="shared" si="16"/>
        <v>0.12862033452479724</v>
      </c>
      <c r="AG26" s="27">
        <f t="shared" si="17"/>
        <v>0.17058653272328542</v>
      </c>
      <c r="AH26" s="27">
        <f t="shared" si="18"/>
        <v>0.14695021605704831</v>
      </c>
      <c r="AI26" s="11">
        <v>972634784176</v>
      </c>
      <c r="AJ26" s="11">
        <v>1103519743574</v>
      </c>
      <c r="AK26" s="11">
        <v>1358708497805</v>
      </c>
      <c r="AL26" s="10">
        <v>1310940121622</v>
      </c>
      <c r="AM26" s="10">
        <v>1348181576913</v>
      </c>
      <c r="AN26" s="10">
        <v>1693523611414</v>
      </c>
      <c r="AO26" s="54">
        <f t="shared" si="19"/>
        <v>0.74193684984831987</v>
      </c>
      <c r="AP26" s="54">
        <f t="shared" si="20"/>
        <v>0.81852456855313616</v>
      </c>
      <c r="AQ26" s="54">
        <f t="shared" si="21"/>
        <v>0.80229675491241148</v>
      </c>
      <c r="AR26" s="49">
        <v>416194010942</v>
      </c>
      <c r="AS26" s="49">
        <v>346601683606</v>
      </c>
      <c r="AT26" s="49">
        <v>508372748127</v>
      </c>
      <c r="AU26" s="10">
        <v>894746110680</v>
      </c>
      <c r="AV26" s="10">
        <v>1001579893307</v>
      </c>
      <c r="AW26" s="10">
        <v>1185150863287</v>
      </c>
      <c r="AX26" s="54">
        <f t="shared" si="38"/>
        <v>0.46515319370954944</v>
      </c>
      <c r="AY26" s="54">
        <f t="shared" si="36"/>
        <v>0.34605495370079392</v>
      </c>
      <c r="AZ26" s="54">
        <f t="shared" si="37"/>
        <v>0.42895192829462658</v>
      </c>
    </row>
    <row r="27" spans="1:52" ht="14.25" customHeight="1" x14ac:dyDescent="0.25">
      <c r="A27" s="5">
        <v>25</v>
      </c>
      <c r="B27" s="2" t="s">
        <v>51</v>
      </c>
      <c r="C27" s="1" t="s">
        <v>52</v>
      </c>
      <c r="D27" s="11">
        <v>6223057</v>
      </c>
      <c r="E27" s="13">
        <v>5967362</v>
      </c>
      <c r="F27" s="11">
        <v>6616642</v>
      </c>
      <c r="G27" s="11">
        <v>7656252</v>
      </c>
      <c r="H27" s="27">
        <f t="shared" si="34"/>
        <v>-4.1088326846435763E-2</v>
      </c>
      <c r="I27" s="27">
        <f t="shared" si="29"/>
        <v>0.10880519733845542</v>
      </c>
      <c r="J27" s="27">
        <f t="shared" si="4"/>
        <v>0.13578576044780136</v>
      </c>
      <c r="K27" s="10">
        <v>1375359</v>
      </c>
      <c r="L27" s="10">
        <v>1421517</v>
      </c>
      <c r="M27" s="27">
        <f t="shared" si="5"/>
        <v>3.3560692153830382E-2</v>
      </c>
      <c r="N27" s="27">
        <f t="shared" si="6"/>
        <v>-4.1088326846435763E-2</v>
      </c>
      <c r="O27" s="26">
        <f t="shared" si="7"/>
        <v>-0.81679383731687849</v>
      </c>
      <c r="P27" s="10">
        <v>1421517</v>
      </c>
      <c r="Q27" s="10">
        <v>1541932</v>
      </c>
      <c r="R27" s="27">
        <f t="shared" si="8"/>
        <v>8.4708800527886763E-2</v>
      </c>
      <c r="S27" s="27">
        <f t="shared" si="26"/>
        <v>0.10880519733845542</v>
      </c>
      <c r="T27" s="31">
        <f t="shared" si="27"/>
        <v>0.77853634385117576</v>
      </c>
      <c r="U27" s="10">
        <v>1541932</v>
      </c>
      <c r="V27" s="10">
        <v>1288998</v>
      </c>
      <c r="W27" s="27">
        <f t="shared" si="11"/>
        <v>-0.16403706518834812</v>
      </c>
      <c r="X27" s="27">
        <f t="shared" si="12"/>
        <v>0.13578576044780136</v>
      </c>
      <c r="Y27" s="26">
        <f t="shared" si="13"/>
        <v>-1.2080579336697614</v>
      </c>
      <c r="Z27" s="10">
        <v>1421517</v>
      </c>
      <c r="AA27" s="10">
        <v>1541932</v>
      </c>
      <c r="AB27" s="10">
        <v>1288998</v>
      </c>
      <c r="AC27" s="10">
        <v>8754116</v>
      </c>
      <c r="AD27" s="10">
        <v>7406856</v>
      </c>
      <c r="AE27" s="37">
        <v>7376375</v>
      </c>
      <c r="AF27" s="27">
        <f t="shared" si="16"/>
        <v>0.16238270089178622</v>
      </c>
      <c r="AG27" s="27">
        <f t="shared" si="17"/>
        <v>0.20817631664501104</v>
      </c>
      <c r="AH27" s="27">
        <f t="shared" si="18"/>
        <v>0.17474680991679517</v>
      </c>
      <c r="AI27" s="13">
        <v>5967362</v>
      </c>
      <c r="AJ27" s="11">
        <v>6616642</v>
      </c>
      <c r="AK27" s="11">
        <v>7656252</v>
      </c>
      <c r="AL27" s="10">
        <v>8754116</v>
      </c>
      <c r="AM27" s="10">
        <v>7406856</v>
      </c>
      <c r="AN27" s="37">
        <v>7376375</v>
      </c>
      <c r="AO27" s="54">
        <f t="shared" si="19"/>
        <v>0.6816635740262067</v>
      </c>
      <c r="AP27" s="54">
        <f t="shared" si="20"/>
        <v>0.89331316823224316</v>
      </c>
      <c r="AQ27" s="54">
        <f t="shared" si="21"/>
        <v>1.037942349731406</v>
      </c>
      <c r="AR27" s="49">
        <v>3972379</v>
      </c>
      <c r="AS27" s="11">
        <v>2268730</v>
      </c>
      <c r="AT27" s="11">
        <v>1553696</v>
      </c>
      <c r="AU27" s="10">
        <v>4781737</v>
      </c>
      <c r="AV27" s="10">
        <v>5138126</v>
      </c>
      <c r="AW27" s="10">
        <v>5822679</v>
      </c>
      <c r="AX27" s="54">
        <f t="shared" si="38"/>
        <v>0.83073975001134526</v>
      </c>
      <c r="AY27" s="54">
        <f t="shared" si="36"/>
        <v>0.44154814420666211</v>
      </c>
      <c r="AZ27" s="54">
        <f t="shared" si="37"/>
        <v>0.26683524886053311</v>
      </c>
    </row>
    <row r="28" spans="1:52" x14ac:dyDescent="0.25">
      <c r="A28" s="5">
        <v>26</v>
      </c>
      <c r="B28" s="2" t="s">
        <v>53</v>
      </c>
      <c r="C28" s="6" t="s">
        <v>54</v>
      </c>
      <c r="D28" s="11">
        <v>1813020278</v>
      </c>
      <c r="E28" s="15">
        <v>1829699557</v>
      </c>
      <c r="F28" s="16">
        <v>1900893602</v>
      </c>
      <c r="G28" s="16">
        <v>1917041442</v>
      </c>
      <c r="H28" s="27">
        <f t="shared" si="34"/>
        <v>9.199720048580726E-3</v>
      </c>
      <c r="I28" s="27">
        <f t="shared" si="29"/>
        <v>3.8910237873550517E-2</v>
      </c>
      <c r="J28" s="27">
        <f t="shared" si="4"/>
        <v>8.4233129478689696E-3</v>
      </c>
      <c r="K28" s="26">
        <v>301250035</v>
      </c>
      <c r="L28" s="26">
        <v>214069167</v>
      </c>
      <c r="M28" s="27">
        <f t="shared" si="5"/>
        <v>-0.28939703857627769</v>
      </c>
      <c r="N28" s="27">
        <f t="shared" si="6"/>
        <v>9.199720048580726E-3</v>
      </c>
      <c r="O28" s="26">
        <f t="shared" si="7"/>
        <v>-31.457157070874565</v>
      </c>
      <c r="P28" s="26">
        <v>214069167</v>
      </c>
      <c r="Q28" s="10">
        <v>211511203</v>
      </c>
      <c r="R28" s="27">
        <f t="shared" si="8"/>
        <v>-1.1949240686305842E-2</v>
      </c>
      <c r="S28" s="27">
        <f t="shared" si="26"/>
        <v>3.8910237873550517E-2</v>
      </c>
      <c r="T28" s="31">
        <f t="shared" si="27"/>
        <v>-0.30709760051167445</v>
      </c>
      <c r="U28" s="10">
        <v>211511203</v>
      </c>
      <c r="V28" s="10">
        <v>201073217</v>
      </c>
      <c r="W28" s="27">
        <f t="shared" si="11"/>
        <v>-4.9349565658704138E-2</v>
      </c>
      <c r="X28" s="27">
        <f t="shared" si="12"/>
        <v>8.4233129478689696E-3</v>
      </c>
      <c r="Y28" s="26">
        <f t="shared" si="13"/>
        <v>-5.8586883764290372</v>
      </c>
      <c r="Z28" s="26">
        <v>214069167</v>
      </c>
      <c r="AA28" s="10">
        <v>211511203</v>
      </c>
      <c r="AB28" s="10">
        <v>201073217</v>
      </c>
      <c r="AC28" s="10">
        <v>1986711872</v>
      </c>
      <c r="AD28" s="10">
        <v>2082911322</v>
      </c>
      <c r="AE28" s="37">
        <v>2009139485</v>
      </c>
      <c r="AF28" s="27">
        <f t="shared" si="16"/>
        <v>0.10775048461581851</v>
      </c>
      <c r="AG28" s="27">
        <f t="shared" si="17"/>
        <v>0.10154594713946252</v>
      </c>
      <c r="AH28" s="27">
        <f t="shared" si="18"/>
        <v>0.10007927199738449</v>
      </c>
      <c r="AI28" s="15">
        <v>1829699557</v>
      </c>
      <c r="AJ28" s="16">
        <v>1900893602</v>
      </c>
      <c r="AK28" s="16">
        <v>1917041442</v>
      </c>
      <c r="AL28" s="10">
        <v>1986711872</v>
      </c>
      <c r="AM28" s="10">
        <v>2082911322</v>
      </c>
      <c r="AN28" s="37">
        <v>2009139485</v>
      </c>
      <c r="AO28" s="54">
        <f t="shared" si="19"/>
        <v>0.92096875384252996</v>
      </c>
      <c r="AP28" s="54">
        <f t="shared" si="20"/>
        <v>0.91261379297452394</v>
      </c>
      <c r="AQ28" s="54">
        <f t="shared" si="21"/>
        <v>0.95416045342416833</v>
      </c>
      <c r="AR28" s="15">
        <v>660424729</v>
      </c>
      <c r="AS28" s="16">
        <v>691499183</v>
      </c>
      <c r="AT28" s="16">
        <v>605518904</v>
      </c>
      <c r="AU28" s="10">
        <v>1326287143</v>
      </c>
      <c r="AV28" s="10">
        <v>1391412139</v>
      </c>
      <c r="AW28" s="10">
        <v>1403620581</v>
      </c>
      <c r="AX28" s="54">
        <f t="shared" si="38"/>
        <v>0.49795003479122169</v>
      </c>
      <c r="AY28" s="54">
        <f t="shared" si="36"/>
        <v>0.49697653457082569</v>
      </c>
      <c r="AZ28" s="54">
        <f t="shared" si="37"/>
        <v>0.43139785223767674</v>
      </c>
    </row>
    <row r="29" spans="1:52" x14ac:dyDescent="0.25">
      <c r="A29" s="5">
        <v>27</v>
      </c>
      <c r="B29" s="2" t="s">
        <v>55</v>
      </c>
      <c r="C29" s="6" t="s">
        <v>56</v>
      </c>
      <c r="D29" s="11">
        <v>247114772587</v>
      </c>
      <c r="E29" s="17">
        <v>277398061739</v>
      </c>
      <c r="F29" s="18">
        <v>630530235961</v>
      </c>
      <c r="G29" s="17">
        <v>715425027099</v>
      </c>
      <c r="H29" s="27">
        <f t="shared" si="34"/>
        <v>0.12254746583933331</v>
      </c>
      <c r="I29" s="27">
        <f t="shared" si="29"/>
        <v>1.2730160117494158</v>
      </c>
      <c r="J29" s="27">
        <f t="shared" si="4"/>
        <v>0.11866343491258982</v>
      </c>
      <c r="K29" s="10">
        <v>12518822477</v>
      </c>
      <c r="L29" s="10">
        <v>29642208781</v>
      </c>
      <c r="M29" s="27">
        <f t="shared" si="5"/>
        <v>1.3678112566465144</v>
      </c>
      <c r="N29" s="27">
        <f t="shared" si="6"/>
        <v>0.12254746583933331</v>
      </c>
      <c r="O29" s="26">
        <f t="shared" si="7"/>
        <v>11.161481367879061</v>
      </c>
      <c r="P29" s="10">
        <v>29642208781</v>
      </c>
      <c r="Q29" s="10">
        <v>8811330955</v>
      </c>
      <c r="R29" s="27">
        <f t="shared" si="8"/>
        <v>-0.70274377931485765</v>
      </c>
      <c r="S29" s="27">
        <f t="shared" si="26"/>
        <v>1.2730160117494158</v>
      </c>
      <c r="T29" s="31">
        <f t="shared" si="27"/>
        <v>-0.55203058942607219</v>
      </c>
      <c r="U29" s="10">
        <v>8811330955</v>
      </c>
      <c r="V29" s="10">
        <v>263080101103</v>
      </c>
      <c r="W29" s="27">
        <f t="shared" si="11"/>
        <v>28.857021878597681</v>
      </c>
      <c r="X29" s="27">
        <f t="shared" si="12"/>
        <v>0.11866343491258982</v>
      </c>
      <c r="Y29" s="26">
        <f t="shared" si="13"/>
        <v>243.1837735006948</v>
      </c>
      <c r="Z29" s="10">
        <v>29642208781</v>
      </c>
      <c r="AA29" s="10">
        <v>8811330955</v>
      </c>
      <c r="AB29" s="10">
        <v>263080101103</v>
      </c>
      <c r="AC29" s="10">
        <v>228575380866</v>
      </c>
      <c r="AD29" s="10">
        <v>806221575272</v>
      </c>
      <c r="AE29" s="10">
        <v>1520568653644</v>
      </c>
      <c r="AF29" s="27">
        <f t="shared" si="16"/>
        <v>0.12968242104068697</v>
      </c>
      <c r="AG29" s="27">
        <f t="shared" si="17"/>
        <v>1.0929167892867747E-2</v>
      </c>
      <c r="AH29" s="27">
        <f t="shared" si="18"/>
        <v>0.17301428677523764</v>
      </c>
      <c r="AI29" s="17">
        <v>277398061739</v>
      </c>
      <c r="AJ29" s="18">
        <v>630530235961</v>
      </c>
      <c r="AK29" s="17">
        <v>715425027099</v>
      </c>
      <c r="AL29" s="10">
        <v>228575380866</v>
      </c>
      <c r="AM29" s="10">
        <v>806221575272</v>
      </c>
      <c r="AN29" s="10">
        <v>1520568653644</v>
      </c>
      <c r="AO29" s="54">
        <f t="shared" si="19"/>
        <v>1.2135955354772954</v>
      </c>
      <c r="AP29" s="54">
        <f t="shared" si="20"/>
        <v>0.78208057846662571</v>
      </c>
      <c r="AQ29" s="54">
        <f t="shared" si="21"/>
        <v>0.47049833980498285</v>
      </c>
      <c r="AR29" s="16">
        <v>70943630711</v>
      </c>
      <c r="AS29" s="49">
        <v>639121007816</v>
      </c>
      <c r="AT29" s="49">
        <v>1078211166403</v>
      </c>
      <c r="AU29" s="10">
        <v>157631750155</v>
      </c>
      <c r="AV29" s="10">
        <v>167100575155</v>
      </c>
      <c r="AW29" s="10">
        <v>442357487241</v>
      </c>
      <c r="AX29" s="54">
        <f t="shared" si="38"/>
        <v>0.45005927195023093</v>
      </c>
      <c r="AY29" s="54">
        <f t="shared" si="36"/>
        <v>3.8247684499180261</v>
      </c>
      <c r="AZ29" s="54">
        <f t="shared" si="37"/>
        <v>2.4374204065762353</v>
      </c>
    </row>
    <row r="30" spans="1:52" x14ac:dyDescent="0.25">
      <c r="A30" s="5">
        <v>28</v>
      </c>
      <c r="B30" s="2" t="s">
        <v>57</v>
      </c>
      <c r="C30" s="1" t="s">
        <v>58</v>
      </c>
      <c r="D30" s="11">
        <v>10993842057747</v>
      </c>
      <c r="E30" s="16">
        <v>10968402090246</v>
      </c>
      <c r="F30" s="16">
        <v>11234443003639</v>
      </c>
      <c r="G30" s="16">
        <v>12254369318120</v>
      </c>
      <c r="H30" s="27">
        <f t="shared" si="34"/>
        <v>-2.3140197364463033E-3</v>
      </c>
      <c r="I30" s="27">
        <f t="shared" si="29"/>
        <v>2.4255211579960707E-2</v>
      </c>
      <c r="J30" s="27">
        <f t="shared" si="4"/>
        <v>8.3229604723343828E-2</v>
      </c>
      <c r="K30" s="10">
        <v>796220911472</v>
      </c>
      <c r="L30" s="10">
        <v>1064448534874</v>
      </c>
      <c r="M30" s="27">
        <f t="shared" si="5"/>
        <v>0.33687588398817447</v>
      </c>
      <c r="N30" s="27">
        <f>+(E30-D30)/D30</f>
        <v>-2.3140197364463033E-3</v>
      </c>
      <c r="O30" s="26">
        <f t="shared" si="7"/>
        <v>-145.58038493894742</v>
      </c>
      <c r="P30" s="10">
        <v>1064448534874</v>
      </c>
      <c r="Q30" s="10">
        <v>1098370417471</v>
      </c>
      <c r="R30" s="27">
        <f t="shared" si="8"/>
        <v>3.1868034466330845E-2</v>
      </c>
      <c r="S30" s="27">
        <f t="shared" si="26"/>
        <v>2.4255211579960707E-2</v>
      </c>
      <c r="T30" s="31">
        <f t="shared" si="27"/>
        <v>1.3138633881330368</v>
      </c>
      <c r="U30" s="10">
        <v>1098370417471</v>
      </c>
      <c r="V30" s="10">
        <v>1329822971089</v>
      </c>
      <c r="W30" s="27">
        <f t="shared" si="11"/>
        <v>0.21072358644811279</v>
      </c>
      <c r="X30" s="27">
        <f t="shared" si="12"/>
        <v>8.3229604723343828E-2</v>
      </c>
      <c r="Y30" s="26">
        <f t="shared" si="13"/>
        <v>2.5318345214849987</v>
      </c>
      <c r="Z30" s="10">
        <v>1064448534874</v>
      </c>
      <c r="AA30" s="10">
        <v>1098370417471</v>
      </c>
      <c r="AB30" s="10">
        <v>1329822971089</v>
      </c>
      <c r="AC30" s="10">
        <v>9104657533366</v>
      </c>
      <c r="AD30" s="46">
        <v>964432666278</v>
      </c>
      <c r="AE30" s="10">
        <v>11328974079150</v>
      </c>
      <c r="AF30" s="27">
        <f t="shared" si="16"/>
        <v>0.11691252866712411</v>
      </c>
      <c r="AG30" s="27">
        <f t="shared" si="17"/>
        <v>1.1388772444943214</v>
      </c>
      <c r="AH30" s="27">
        <f t="shared" si="18"/>
        <v>0.11738247098088295</v>
      </c>
      <c r="AI30" s="16">
        <v>10968402090246</v>
      </c>
      <c r="AJ30" s="16">
        <v>11234443003639</v>
      </c>
      <c r="AK30" s="16">
        <v>12254369318120</v>
      </c>
      <c r="AL30" s="10">
        <v>9104657533366</v>
      </c>
      <c r="AM30" s="46">
        <v>964432666278</v>
      </c>
      <c r="AN30" s="10">
        <v>11328974079150</v>
      </c>
      <c r="AO30" s="54">
        <f t="shared" si="19"/>
        <v>1.2047023240632504</v>
      </c>
      <c r="AP30" s="54">
        <f t="shared" si="20"/>
        <v>11.648758276713789</v>
      </c>
      <c r="AQ30" s="54">
        <f t="shared" si="21"/>
        <v>1.081683940002397</v>
      </c>
      <c r="AR30" s="49">
        <v>2727421825611</v>
      </c>
      <c r="AS30" s="49">
        <v>2769022665619</v>
      </c>
      <c r="AT30" s="49">
        <v>3778216973720</v>
      </c>
      <c r="AU30" s="10">
        <v>6377235707755</v>
      </c>
      <c r="AV30" s="10">
        <v>6875303997165</v>
      </c>
      <c r="AW30" s="10">
        <v>7550757105430</v>
      </c>
      <c r="AX30" s="54">
        <f t="shared" si="38"/>
        <v>0.42768088723682185</v>
      </c>
      <c r="AY30" s="54">
        <f t="shared" si="36"/>
        <v>0.4027491245130097</v>
      </c>
      <c r="AZ30" s="54">
        <f t="shared" si="37"/>
        <v>0.50037591210594745</v>
      </c>
    </row>
    <row r="31" spans="1:52" x14ac:dyDescent="0.25">
      <c r="A31" s="5">
        <v>29</v>
      </c>
      <c r="B31" s="7" t="s">
        <v>59</v>
      </c>
      <c r="C31" s="8" t="s">
        <v>60</v>
      </c>
      <c r="D31" s="23">
        <v>2056096661320</v>
      </c>
      <c r="E31" s="23">
        <v>1622319756389</v>
      </c>
      <c r="F31" s="23">
        <v>1831956807551</v>
      </c>
      <c r="G31" s="23">
        <v>2086058728390</v>
      </c>
      <c r="H31" s="27">
        <f t="shared" si="34"/>
        <v>-0.21097106623991024</v>
      </c>
      <c r="I31" s="27">
        <f t="shared" si="29"/>
        <v>0.12922054997876337</v>
      </c>
      <c r="J31" s="27">
        <f t="shared" si="4"/>
        <v>0.12180957198415665</v>
      </c>
      <c r="K31" s="52">
        <v>185479305304</v>
      </c>
      <c r="L31" s="56">
        <v>1778690961</v>
      </c>
      <c r="M31" s="27">
        <f t="shared" si="5"/>
        <v>-0.99041029963917149</v>
      </c>
      <c r="N31" s="27">
        <f t="shared" si="6"/>
        <v>-0.21097106623991024</v>
      </c>
      <c r="O31" s="26">
        <f t="shared" si="7"/>
        <v>4.6945314222041485</v>
      </c>
      <c r="P31" s="57">
        <v>1778690961</v>
      </c>
      <c r="Q31" s="10">
        <v>196708805762</v>
      </c>
      <c r="R31" s="27">
        <f>+(Q31-P31)/P31</f>
        <v>109.59189599266199</v>
      </c>
      <c r="S31" s="27">
        <f t="shared" si="26"/>
        <v>0.12922054997876337</v>
      </c>
      <c r="T31" s="31">
        <f t="shared" si="27"/>
        <v>848.09959414870752</v>
      </c>
      <c r="U31" s="10">
        <v>196708805762</v>
      </c>
      <c r="V31" s="10">
        <v>396236359765</v>
      </c>
      <c r="W31" s="27">
        <f t="shared" si="11"/>
        <v>1.0143295478312773</v>
      </c>
      <c r="X31" s="27">
        <f t="shared" si="12"/>
        <v>0.12180957198415665</v>
      </c>
      <c r="Y31" s="26">
        <f t="shared" si="13"/>
        <v>8.327174386288851</v>
      </c>
      <c r="Z31" s="26">
        <v>1778690961</v>
      </c>
      <c r="AA31" s="10">
        <v>196708805762</v>
      </c>
      <c r="AB31" s="10">
        <v>396236359765</v>
      </c>
      <c r="AC31" s="37">
        <v>3107410113178</v>
      </c>
      <c r="AD31" s="37">
        <v>3236330922409</v>
      </c>
      <c r="AE31" s="37">
        <v>3304972191991</v>
      </c>
      <c r="AF31" s="27">
        <f t="shared" si="16"/>
        <v>5.724030289587052E-4</v>
      </c>
      <c r="AG31" s="27">
        <f t="shared" si="17"/>
        <v>6.0781425162658442E-2</v>
      </c>
      <c r="AH31" s="27">
        <f t="shared" si="18"/>
        <v>0.11989098145067813</v>
      </c>
      <c r="AI31" s="23">
        <v>1622319756389</v>
      </c>
      <c r="AJ31" s="23">
        <v>1831956807551</v>
      </c>
      <c r="AK31" s="23">
        <v>2086058728390</v>
      </c>
      <c r="AL31" s="37">
        <v>3107410113178</v>
      </c>
      <c r="AM31" s="37">
        <v>3236330922409</v>
      </c>
      <c r="AN31" s="37">
        <v>3304972191991</v>
      </c>
      <c r="AO31" s="54">
        <f t="shared" si="19"/>
        <v>0.52208099262759577</v>
      </c>
      <c r="AP31" s="54">
        <f t="shared" si="20"/>
        <v>0.56605979161962894</v>
      </c>
      <c r="AQ31" s="54">
        <f t="shared" si="21"/>
        <v>0.63118798198822501</v>
      </c>
      <c r="AR31" s="11">
        <v>1183847184535</v>
      </c>
      <c r="AS31" s="49">
        <v>1108490026661</v>
      </c>
      <c r="AT31" s="49">
        <v>1002210741085</v>
      </c>
      <c r="AU31" s="23">
        <v>1923562928643</v>
      </c>
      <c r="AV31" s="23">
        <v>2034436474888</v>
      </c>
      <c r="AW31" s="23">
        <v>2302761450906</v>
      </c>
      <c r="AX31" s="54">
        <f t="shared" si="38"/>
        <v>0.61544499891675442</v>
      </c>
      <c r="AY31" s="54">
        <f t="shared" si="36"/>
        <v>0.54486342549576272</v>
      </c>
      <c r="AZ31" s="54">
        <f t="shared" si="37"/>
        <v>0.43522126040918807</v>
      </c>
    </row>
    <row r="32" spans="1:52" x14ac:dyDescent="0.25">
      <c r="A32" s="5">
        <v>30</v>
      </c>
      <c r="B32" s="7" t="s">
        <v>61</v>
      </c>
      <c r="C32" s="22" t="s">
        <v>62</v>
      </c>
      <c r="D32" s="50">
        <v>3003768</v>
      </c>
      <c r="E32" s="50">
        <v>2725866</v>
      </c>
      <c r="F32" s="50">
        <v>3374782</v>
      </c>
      <c r="G32" s="50">
        <v>3382326</v>
      </c>
      <c r="H32" s="27">
        <f t="shared" si="34"/>
        <v>-9.2517797646156433E-2</v>
      </c>
      <c r="I32" s="27">
        <f t="shared" si="29"/>
        <v>0.23805865732211343</v>
      </c>
      <c r="J32" s="27">
        <f t="shared" si="4"/>
        <v>2.2304177657623777E-3</v>
      </c>
      <c r="K32" s="49">
        <v>83905</v>
      </c>
      <c r="L32" s="56">
        <v>69312</v>
      </c>
      <c r="M32" s="27">
        <f t="shared" si="5"/>
        <v>-0.17392288898158631</v>
      </c>
      <c r="N32" s="27">
        <f t="shared" si="6"/>
        <v>-9.2517797646156433E-2</v>
      </c>
      <c r="O32" s="26">
        <f t="shared" si="7"/>
        <v>1.8798857453002911</v>
      </c>
      <c r="P32" s="58">
        <v>69312</v>
      </c>
      <c r="Q32" s="10">
        <v>113695</v>
      </c>
      <c r="R32" s="27">
        <f>+(Q32-P32)/P32</f>
        <v>0.64033644967682368</v>
      </c>
      <c r="S32" s="27">
        <f t="shared" si="26"/>
        <v>0.23805865732211343</v>
      </c>
      <c r="T32" s="31">
        <f>R32/S32</f>
        <v>2.689826351538203</v>
      </c>
      <c r="U32" s="10">
        <v>113695</v>
      </c>
      <c r="V32" s="10">
        <v>116031</v>
      </c>
      <c r="W32" s="27">
        <f t="shared" si="11"/>
        <v>2.0546198161748536E-2</v>
      </c>
      <c r="X32" s="27">
        <f t="shared" si="12"/>
        <v>2.2304177657623777E-3</v>
      </c>
      <c r="Y32" s="26">
        <f t="shared" si="13"/>
        <v>9.2118160450204503</v>
      </c>
      <c r="Z32" s="28">
        <v>2.8965277777777776</v>
      </c>
      <c r="AA32" s="10">
        <v>113695</v>
      </c>
      <c r="AB32" s="10">
        <v>116031</v>
      </c>
      <c r="AC32" s="10">
        <v>2963007</v>
      </c>
      <c r="AD32" s="37">
        <v>2993218</v>
      </c>
      <c r="AE32" s="37">
        <v>3173651</v>
      </c>
      <c r="AF32" s="27">
        <f t="shared" si="16"/>
        <v>9.7756359596105496E-7</v>
      </c>
      <c r="AG32" s="27">
        <f t="shared" si="17"/>
        <v>3.7984202954813182E-2</v>
      </c>
      <c r="AH32" s="27">
        <f t="shared" si="18"/>
        <v>3.6560730842805339E-2</v>
      </c>
      <c r="AI32" s="50">
        <v>2725866</v>
      </c>
      <c r="AJ32" s="50">
        <v>3374782</v>
      </c>
      <c r="AK32" s="50">
        <v>3382326</v>
      </c>
      <c r="AL32" s="10">
        <v>2963007</v>
      </c>
      <c r="AM32" s="37">
        <v>2993218</v>
      </c>
      <c r="AN32" s="37">
        <v>3173651</v>
      </c>
      <c r="AO32" s="54">
        <f t="shared" si="19"/>
        <v>0.91996610200380902</v>
      </c>
      <c r="AP32" s="54">
        <f t="shared" si="20"/>
        <v>1.1274761811535277</v>
      </c>
      <c r="AQ32" s="54">
        <f t="shared" si="21"/>
        <v>1.0657523464300265</v>
      </c>
      <c r="AR32" s="49">
        <v>1640851</v>
      </c>
      <c r="AS32" s="50">
        <v>1605521</v>
      </c>
      <c r="AT32" s="50">
        <v>1728614</v>
      </c>
      <c r="AU32" s="48">
        <v>1322156</v>
      </c>
      <c r="AV32" s="48">
        <v>1387697</v>
      </c>
      <c r="AW32" s="48">
        <v>1445037</v>
      </c>
      <c r="AX32" s="59">
        <f t="shared" si="38"/>
        <v>1.2410419042836096</v>
      </c>
      <c r="AY32" s="54">
        <f t="shared" ref="AY32:AY46" si="39">AS32/AV32*100%</f>
        <v>1.1569679836448448</v>
      </c>
      <c r="AZ32" s="54">
        <f t="shared" ref="AZ32:AZ46" si="40">AT32/AW32*100%</f>
        <v>1.1962420339409994</v>
      </c>
    </row>
    <row r="33" spans="1:52" x14ac:dyDescent="0.25">
      <c r="A33" s="5">
        <v>31</v>
      </c>
      <c r="B33" s="7" t="s">
        <v>63</v>
      </c>
      <c r="C33" s="8" t="s">
        <v>64</v>
      </c>
      <c r="D33" s="24">
        <v>322098564</v>
      </c>
      <c r="E33" s="24">
        <v>324957368</v>
      </c>
      <c r="F33" s="24">
        <v>371080905</v>
      </c>
      <c r="G33" s="24">
        <v>412076520</v>
      </c>
      <c r="H33" s="27">
        <f t="shared" si="34"/>
        <v>8.8755564895967691E-3</v>
      </c>
      <c r="I33" s="27">
        <f t="shared" si="29"/>
        <v>0.14193719405063621</v>
      </c>
      <c r="J33" s="27">
        <f t="shared" si="4"/>
        <v>9.948544265516511E-2</v>
      </c>
      <c r="K33" s="49">
        <v>13744404</v>
      </c>
      <c r="L33" s="49">
        <v>38269549</v>
      </c>
      <c r="M33" s="27">
        <f>+(L33-K33)/K33</f>
        <v>1.7843731165061796</v>
      </c>
      <c r="N33" s="27">
        <f t="shared" si="6"/>
        <v>8.8755564895967691E-3</v>
      </c>
      <c r="O33" s="26">
        <f t="shared" si="7"/>
        <v>201.04351976100673</v>
      </c>
      <c r="P33" s="10">
        <v>38269549</v>
      </c>
      <c r="Q33" s="10">
        <v>73532108</v>
      </c>
      <c r="R33" s="27">
        <f t="shared" si="8"/>
        <v>0.92142604032255515</v>
      </c>
      <c r="S33" s="27">
        <f t="shared" si="26"/>
        <v>0.14193719405063621</v>
      </c>
      <c r="T33" s="31">
        <f t="shared" si="27"/>
        <v>6.4917870645930602</v>
      </c>
      <c r="U33" s="10">
        <v>73532108</v>
      </c>
      <c r="V33" s="10">
        <v>48738452</v>
      </c>
      <c r="W33" s="27">
        <f t="shared" si="11"/>
        <v>-0.33718135756423573</v>
      </c>
      <c r="X33" s="27">
        <f t="shared" si="12"/>
        <v>9.948544265516511E-2</v>
      </c>
      <c r="Y33" s="26">
        <f t="shared" si="13"/>
        <v>-3.389253227057234</v>
      </c>
      <c r="Z33" s="26">
        <v>69312</v>
      </c>
      <c r="AA33" s="10">
        <v>73532108</v>
      </c>
      <c r="AB33" s="10">
        <v>48738452</v>
      </c>
      <c r="AC33" s="10">
        <v>242256371</v>
      </c>
      <c r="AD33" s="37">
        <v>292723782</v>
      </c>
      <c r="AE33" s="37">
        <v>317577675</v>
      </c>
      <c r="AF33" s="27">
        <f t="shared" si="16"/>
        <v>2.8611012256928427E-4</v>
      </c>
      <c r="AG33" s="27">
        <f t="shared" si="17"/>
        <v>0.25119963775269888</v>
      </c>
      <c r="AH33" s="27">
        <f t="shared" si="18"/>
        <v>0.1534693898114847</v>
      </c>
      <c r="AI33" s="24">
        <v>324957368</v>
      </c>
      <c r="AJ33" s="24">
        <v>371080905</v>
      </c>
      <c r="AK33" s="24">
        <v>412076520</v>
      </c>
      <c r="AL33" s="10">
        <v>242256371</v>
      </c>
      <c r="AM33" s="37">
        <v>292723782</v>
      </c>
      <c r="AN33" s="37">
        <v>317577675</v>
      </c>
      <c r="AO33" s="54">
        <f t="shared" si="19"/>
        <v>1.3413780065251617</v>
      </c>
      <c r="AP33" s="54">
        <f t="shared" si="20"/>
        <v>1.2676828048088009</v>
      </c>
      <c r="AQ33" s="54">
        <f t="shared" si="21"/>
        <v>1.297561360382149</v>
      </c>
      <c r="AR33" s="49">
        <v>43542406</v>
      </c>
      <c r="AS33" s="49">
        <v>51998377</v>
      </c>
      <c r="AT33" s="11">
        <v>42624419</v>
      </c>
      <c r="AU33" s="47">
        <v>198713965</v>
      </c>
      <c r="AV33" s="47">
        <v>240725405</v>
      </c>
      <c r="AW33" s="47">
        <v>274953256</v>
      </c>
      <c r="AX33" s="54">
        <f t="shared" ref="AX33:AX46" si="41">AR33/AU33*100%</f>
        <v>0.21912101648215815</v>
      </c>
      <c r="AY33" s="54">
        <f t="shared" si="39"/>
        <v>0.21600701845324552</v>
      </c>
      <c r="AZ33" s="54">
        <f t="shared" si="40"/>
        <v>0.15502423801084211</v>
      </c>
    </row>
    <row r="34" spans="1:52" x14ac:dyDescent="0.25">
      <c r="A34" s="5">
        <v>32</v>
      </c>
      <c r="B34" s="7" t="s">
        <v>65</v>
      </c>
      <c r="C34" s="8" t="s">
        <v>66</v>
      </c>
      <c r="D34" s="11">
        <v>2251123299</v>
      </c>
      <c r="E34" s="11">
        <v>2230113093</v>
      </c>
      <c r="F34" s="11">
        <v>2702959888</v>
      </c>
      <c r="G34" s="11">
        <v>3105631649</v>
      </c>
      <c r="H34" s="27">
        <f t="shared" si="34"/>
        <v>-9.3332097843477572E-3</v>
      </c>
      <c r="I34" s="27">
        <f t="shared" si="29"/>
        <v>0.21202816865395624</v>
      </c>
      <c r="J34" s="27">
        <f t="shared" si="4"/>
        <v>0.12965857078693108</v>
      </c>
      <c r="K34" s="10">
        <v>78501405</v>
      </c>
      <c r="L34" s="10">
        <v>40676936</v>
      </c>
      <c r="M34" s="27">
        <f t="shared" si="5"/>
        <v>-0.48183174555920366</v>
      </c>
      <c r="N34" s="27">
        <f t="shared" si="6"/>
        <v>-9.3332097843477572E-3</v>
      </c>
      <c r="O34" s="26">
        <f t="shared" si="7"/>
        <v>51.625513268464054</v>
      </c>
      <c r="P34" s="10">
        <v>40676936</v>
      </c>
      <c r="Q34" s="10">
        <v>221678190</v>
      </c>
      <c r="R34" s="27">
        <f>+(Q34-P34)/P34</f>
        <v>4.4497268427494143</v>
      </c>
      <c r="S34" s="27">
        <f t="shared" si="26"/>
        <v>0.21202816865395624</v>
      </c>
      <c r="T34" s="31">
        <f t="shared" si="27"/>
        <v>20.98648906415665</v>
      </c>
      <c r="U34" s="10">
        <v>221678190</v>
      </c>
      <c r="V34" s="10">
        <v>290817325</v>
      </c>
      <c r="W34" s="27">
        <f t="shared" si="11"/>
        <v>0.31188965860827356</v>
      </c>
      <c r="X34" s="27">
        <f t="shared" si="12"/>
        <v>0.12965857078693108</v>
      </c>
      <c r="Y34" s="26">
        <f t="shared" si="13"/>
        <v>2.4054688919932969</v>
      </c>
      <c r="Z34" s="10">
        <v>40676936</v>
      </c>
      <c r="AA34" s="10">
        <v>221678190</v>
      </c>
      <c r="AB34" s="10">
        <v>290817325</v>
      </c>
      <c r="AC34" s="10">
        <v>2644267716</v>
      </c>
      <c r="AD34" s="10">
        <v>3335740359</v>
      </c>
      <c r="AE34" s="10">
        <v>3590544764</v>
      </c>
      <c r="AF34" s="27">
        <f t="shared" si="16"/>
        <v>1.5383062673219886E-2</v>
      </c>
      <c r="AG34" s="27">
        <f t="shared" si="17"/>
        <v>6.6455468994132225E-2</v>
      </c>
      <c r="AH34" s="27">
        <f t="shared" si="18"/>
        <v>8.0995320798067066E-2</v>
      </c>
      <c r="AI34" s="11">
        <v>2230113093</v>
      </c>
      <c r="AJ34" s="11">
        <v>2702959888</v>
      </c>
      <c r="AK34" s="11">
        <v>3105631649</v>
      </c>
      <c r="AL34" s="10">
        <v>2644267716</v>
      </c>
      <c r="AM34" s="10">
        <v>3335740359</v>
      </c>
      <c r="AN34" s="10">
        <v>3590544764</v>
      </c>
      <c r="AO34" s="54">
        <f t="shared" si="19"/>
        <v>0.84337644010323798</v>
      </c>
      <c r="AP34" s="54">
        <f t="shared" si="20"/>
        <v>0.81030284047955781</v>
      </c>
      <c r="AQ34" s="54">
        <f t="shared" si="21"/>
        <v>0.86494720247971824</v>
      </c>
      <c r="AR34" s="49">
        <v>1330380957</v>
      </c>
      <c r="AS34" s="49">
        <v>1872726945</v>
      </c>
      <c r="AT34" s="49">
        <v>1819078887</v>
      </c>
      <c r="AU34" s="10">
        <v>1313886759</v>
      </c>
      <c r="AV34" s="10">
        <v>1463013414</v>
      </c>
      <c r="AW34" s="10">
        <v>1771465877</v>
      </c>
      <c r="AX34" s="54">
        <f t="shared" si="41"/>
        <v>1.0125537439866992</v>
      </c>
      <c r="AY34" s="54">
        <f t="shared" si="39"/>
        <v>1.2800476927137729</v>
      </c>
      <c r="AZ34" s="54">
        <f t="shared" si="40"/>
        <v>1.02687774606228</v>
      </c>
    </row>
    <row r="35" spans="1:52" x14ac:dyDescent="0.25">
      <c r="A35" s="5">
        <v>33</v>
      </c>
      <c r="B35" s="2" t="s">
        <v>67</v>
      </c>
      <c r="C35" s="1" t="s">
        <v>68</v>
      </c>
      <c r="D35" s="11">
        <v>2566094</v>
      </c>
      <c r="E35" s="11">
        <v>2991912</v>
      </c>
      <c r="F35" s="11">
        <v>3652442</v>
      </c>
      <c r="G35" s="11">
        <v>3819385</v>
      </c>
      <c r="H35" s="27">
        <f t="shared" si="34"/>
        <v>0.1659401409301452</v>
      </c>
      <c r="I35" s="27">
        <f t="shared" si="29"/>
        <v>0.22077186762177498</v>
      </c>
      <c r="J35" s="27">
        <f t="shared" si="4"/>
        <v>4.3709393004371121E-2</v>
      </c>
      <c r="K35" s="10">
        <v>17514074859</v>
      </c>
      <c r="L35" s="10">
        <v>46317333298</v>
      </c>
      <c r="M35" s="27">
        <f t="shared" si="5"/>
        <v>1.6445777850606136</v>
      </c>
      <c r="N35" s="27">
        <f t="shared" si="6"/>
        <v>0.1659401409301452</v>
      </c>
      <c r="O35" s="26">
        <f t="shared" si="7"/>
        <v>9.9106688462613839</v>
      </c>
      <c r="P35" s="10">
        <v>46317333298</v>
      </c>
      <c r="Q35" s="10">
        <v>218346</v>
      </c>
      <c r="R35" s="27">
        <f t="shared" si="8"/>
        <v>-0.99999528586849773</v>
      </c>
      <c r="S35" s="27">
        <f t="shared" si="26"/>
        <v>0.22077186762177498</v>
      </c>
      <c r="T35" s="31">
        <f t="shared" si="27"/>
        <v>-4.5295412709996343</v>
      </c>
      <c r="U35" s="10">
        <v>218346</v>
      </c>
      <c r="V35" s="10">
        <v>167990</v>
      </c>
      <c r="W35" s="27">
        <f t="shared" si="11"/>
        <v>-0.23062478818022772</v>
      </c>
      <c r="X35" s="27">
        <f t="shared" si="12"/>
        <v>4.3709393004371121E-2</v>
      </c>
      <c r="Y35" s="26">
        <f t="shared" si="13"/>
        <v>-5.2763209994054199</v>
      </c>
      <c r="Z35" s="10">
        <v>46317333298</v>
      </c>
      <c r="AA35" s="10">
        <v>218346</v>
      </c>
      <c r="AB35" s="10">
        <v>167990</v>
      </c>
      <c r="AC35" s="10">
        <v>4223302387771</v>
      </c>
      <c r="AD35" s="10">
        <v>4628831</v>
      </c>
      <c r="AE35" s="10">
        <v>5777073</v>
      </c>
      <c r="AF35" s="27">
        <f t="shared" si="16"/>
        <v>1.0967089032534476E-2</v>
      </c>
      <c r="AG35" s="27">
        <f t="shared" si="17"/>
        <v>4.7170873164304336E-2</v>
      </c>
      <c r="AH35" s="27">
        <f t="shared" si="18"/>
        <v>2.9078739354687053E-2</v>
      </c>
      <c r="AI35" s="11">
        <v>2991912</v>
      </c>
      <c r="AJ35" s="11">
        <v>3652442</v>
      </c>
      <c r="AK35" s="11">
        <v>3819385</v>
      </c>
      <c r="AL35" s="10">
        <v>4223302387771</v>
      </c>
      <c r="AM35" s="10">
        <v>4628831</v>
      </c>
      <c r="AN35" s="10">
        <v>5777073</v>
      </c>
      <c r="AO35" s="54">
        <f t="shared" si="19"/>
        <v>7.0842950025633603E-7</v>
      </c>
      <c r="AP35" s="54">
        <f t="shared" si="20"/>
        <v>0.78906358862529224</v>
      </c>
      <c r="AQ35" s="54">
        <f t="shared" si="21"/>
        <v>0.66112804875410092</v>
      </c>
      <c r="AR35" s="49">
        <v>1956491</v>
      </c>
      <c r="AS35" s="49">
        <v>2166142</v>
      </c>
      <c r="AT35" s="49">
        <v>2928515</v>
      </c>
      <c r="AU35" s="11">
        <v>2266810</v>
      </c>
      <c r="AV35" s="11">
        <v>2462688</v>
      </c>
      <c r="AW35" s="11">
        <v>2848558</v>
      </c>
      <c r="AX35" s="54">
        <f t="shared" si="41"/>
        <v>0.86310321553195901</v>
      </c>
      <c r="AY35" s="54">
        <f t="shared" si="39"/>
        <v>0.8795844215751244</v>
      </c>
      <c r="AZ35" s="54">
        <f t="shared" si="40"/>
        <v>1.0280692897950472</v>
      </c>
    </row>
    <row r="36" spans="1:52" x14ac:dyDescent="0.25">
      <c r="A36" s="5">
        <v>34</v>
      </c>
      <c r="B36" s="2" t="s">
        <v>69</v>
      </c>
      <c r="C36" s="1" t="s">
        <v>70</v>
      </c>
      <c r="D36" s="11">
        <v>7454920083</v>
      </c>
      <c r="E36" s="11">
        <v>7000570412</v>
      </c>
      <c r="F36" s="11">
        <v>9130618395</v>
      </c>
      <c r="G36" s="11">
        <v>11101647275</v>
      </c>
      <c r="H36" s="27">
        <f t="shared" si="34"/>
        <v>-6.0946283252061521E-2</v>
      </c>
      <c r="I36" s="27">
        <f t="shared" si="29"/>
        <v>0.30426777500141799</v>
      </c>
      <c r="J36" s="27">
        <f t="shared" si="4"/>
        <v>0.17754382130646462</v>
      </c>
      <c r="K36" s="10">
        <v>248776840</v>
      </c>
      <c r="L36" s="10">
        <v>20070557</v>
      </c>
      <c r="M36" s="27">
        <f t="shared" si="5"/>
        <v>-0.91932304872109483</v>
      </c>
      <c r="N36" s="27">
        <f t="shared" si="6"/>
        <v>-6.0946283252061521E-2</v>
      </c>
      <c r="O36" s="26">
        <f t="shared" si="7"/>
        <v>15.084152792697141</v>
      </c>
      <c r="P36" s="10">
        <v>20070557</v>
      </c>
      <c r="Q36" s="10">
        <v>76257016</v>
      </c>
      <c r="R36" s="27">
        <f t="shared" si="8"/>
        <v>2.7994469211791184</v>
      </c>
      <c r="S36" s="27">
        <f t="shared" si="26"/>
        <v>0.30426777500141799</v>
      </c>
      <c r="T36" s="31">
        <f t="shared" si="27"/>
        <v>9.2006027295071657</v>
      </c>
      <c r="U36" s="10">
        <v>76257016</v>
      </c>
      <c r="V36" s="10">
        <v>31829214</v>
      </c>
      <c r="W36" s="27">
        <f t="shared" si="11"/>
        <v>-0.58260609095955185</v>
      </c>
      <c r="X36" s="27">
        <f t="shared" si="12"/>
        <v>0.17754382130646462</v>
      </c>
      <c r="Y36" s="26">
        <f t="shared" si="13"/>
        <v>-3.2814777032082407</v>
      </c>
      <c r="Z36" s="10">
        <v>20070557</v>
      </c>
      <c r="AA36" s="10">
        <v>76257016</v>
      </c>
      <c r="AB36" s="10">
        <v>31829214</v>
      </c>
      <c r="AC36" s="10">
        <v>4674206873</v>
      </c>
      <c r="AD36" s="10">
        <v>5436745210</v>
      </c>
      <c r="AE36" s="10">
        <v>5746998087</v>
      </c>
      <c r="AF36" s="27">
        <f t="shared" si="16"/>
        <v>4.2938957443101602E-3</v>
      </c>
      <c r="AG36" s="27">
        <f t="shared" si="17"/>
        <v>1.402622581241029E-2</v>
      </c>
      <c r="AH36" s="27">
        <f t="shared" si="18"/>
        <v>5.5384069244775441E-3</v>
      </c>
      <c r="AI36" s="11">
        <v>7000570412</v>
      </c>
      <c r="AJ36" s="11">
        <v>9130618395</v>
      </c>
      <c r="AK36" s="11">
        <v>11101647275</v>
      </c>
      <c r="AL36" s="10">
        <v>4674206873</v>
      </c>
      <c r="AM36" s="10">
        <v>5436745210</v>
      </c>
      <c r="AN36" s="10">
        <v>5746998087</v>
      </c>
      <c r="AO36" s="54">
        <f t="shared" si="19"/>
        <v>1.4977023059116108</v>
      </c>
      <c r="AP36" s="54">
        <f t="shared" si="20"/>
        <v>1.6794273121730492</v>
      </c>
      <c r="AQ36" s="54">
        <f t="shared" si="21"/>
        <v>1.9317297669043056</v>
      </c>
      <c r="AR36" s="49">
        <v>2528717093</v>
      </c>
      <c r="AS36" s="49">
        <v>3048242414</v>
      </c>
      <c r="AT36" s="49">
        <v>3352507765</v>
      </c>
      <c r="AU36" s="11">
        <v>1983915706</v>
      </c>
      <c r="AV36" s="11">
        <v>2048039833</v>
      </c>
      <c r="AW36" s="11">
        <v>2075138470</v>
      </c>
      <c r="AX36" s="54">
        <f t="shared" si="41"/>
        <v>1.2746091405760562</v>
      </c>
      <c r="AY36" s="54">
        <f t="shared" si="39"/>
        <v>1.4883706678374942</v>
      </c>
      <c r="AZ36" s="54">
        <f t="shared" si="40"/>
        <v>1.615558582459319</v>
      </c>
    </row>
    <row r="37" spans="1:52" x14ac:dyDescent="0.25">
      <c r="A37" s="5">
        <v>35</v>
      </c>
      <c r="B37" s="7" t="s">
        <v>71</v>
      </c>
      <c r="C37" s="8" t="s">
        <v>72</v>
      </c>
      <c r="D37" s="11">
        <v>7175764</v>
      </c>
      <c r="E37" s="11">
        <v>7573506</v>
      </c>
      <c r="F37" s="11">
        <v>8028078</v>
      </c>
      <c r="G37" s="11">
        <v>8242343</v>
      </c>
      <c r="H37" s="27">
        <f t="shared" si="34"/>
        <v>5.542852301162636E-2</v>
      </c>
      <c r="I37" s="27">
        <f t="shared" si="29"/>
        <v>6.0021342823257814E-2</v>
      </c>
      <c r="J37" s="27">
        <f t="shared" si="4"/>
        <v>2.5995642258517998E-2</v>
      </c>
      <c r="K37" s="26">
        <v>348277</v>
      </c>
      <c r="L37" s="26">
        <v>195395</v>
      </c>
      <c r="M37" s="27">
        <f t="shared" si="5"/>
        <v>-0.43896668456429794</v>
      </c>
      <c r="N37" s="27">
        <f t="shared" si="6"/>
        <v>5.542852301162636E-2</v>
      </c>
      <c r="O37" s="26">
        <f t="shared" si="7"/>
        <v>-7.9195089588121057</v>
      </c>
      <c r="P37" s="26">
        <v>195395</v>
      </c>
      <c r="Q37" s="10">
        <v>2282950</v>
      </c>
      <c r="R37" s="27">
        <f t="shared" si="8"/>
        <v>10.683768776068989</v>
      </c>
      <c r="S37" s="27">
        <f t="shared" si="26"/>
        <v>6.0021342823257814E-2</v>
      </c>
      <c r="T37" s="31">
        <f t="shared" si="27"/>
        <v>177.99949607140596</v>
      </c>
      <c r="U37" s="10">
        <v>2282950</v>
      </c>
      <c r="V37" s="10">
        <v>476679</v>
      </c>
      <c r="W37" s="27">
        <f t="shared" si="11"/>
        <v>-0.79120042050855255</v>
      </c>
      <c r="X37" s="27">
        <f t="shared" si="12"/>
        <v>2.5995642258517998E-2</v>
      </c>
      <c r="Y37" s="26">
        <f t="shared" si="13"/>
        <v>-30.435886624393738</v>
      </c>
      <c r="Z37" s="26">
        <v>195395</v>
      </c>
      <c r="AA37" s="10">
        <v>2282950</v>
      </c>
      <c r="AB37" s="10">
        <v>476679</v>
      </c>
      <c r="AC37" s="37">
        <v>6326293</v>
      </c>
      <c r="AD37" s="10">
        <v>6444438</v>
      </c>
      <c r="AE37" s="10">
        <v>6833737</v>
      </c>
      <c r="AF37" s="27">
        <f t="shared" si="16"/>
        <v>3.0886176154028909E-2</v>
      </c>
      <c r="AG37" s="27">
        <f t="shared" si="17"/>
        <v>0.35425121632018186</v>
      </c>
      <c r="AH37" s="27">
        <f t="shared" si="18"/>
        <v>6.9753781861959283E-2</v>
      </c>
      <c r="AI37" s="11">
        <v>7573506</v>
      </c>
      <c r="AJ37" s="11">
        <v>8028078</v>
      </c>
      <c r="AK37" s="11">
        <v>8242343</v>
      </c>
      <c r="AL37" s="37">
        <v>6326293</v>
      </c>
      <c r="AM37" s="10">
        <v>6444438</v>
      </c>
      <c r="AN37" s="10">
        <v>6833737</v>
      </c>
      <c r="AO37" s="54">
        <f t="shared" si="19"/>
        <v>1.1971475238342582</v>
      </c>
      <c r="AP37" s="54">
        <f t="shared" si="20"/>
        <v>1.2457374871167974</v>
      </c>
      <c r="AQ37" s="54">
        <f t="shared" si="21"/>
        <v>1.2061252869403667</v>
      </c>
      <c r="AR37" s="11">
        <v>5618709</v>
      </c>
      <c r="AS37" s="49">
        <v>3570697</v>
      </c>
      <c r="AT37" s="49">
        <v>3651905</v>
      </c>
      <c r="AU37" s="10">
        <v>723937</v>
      </c>
      <c r="AV37" s="10">
        <v>2873741</v>
      </c>
      <c r="AW37" s="10">
        <v>3181832</v>
      </c>
      <c r="AX37" s="54">
        <f t="shared" si="41"/>
        <v>7.7613231538103458</v>
      </c>
      <c r="AY37" s="54">
        <f t="shared" si="39"/>
        <v>1.2425256834210181</v>
      </c>
      <c r="AZ37" s="54">
        <f t="shared" si="40"/>
        <v>1.1477365869725367</v>
      </c>
    </row>
    <row r="38" spans="1:52" x14ac:dyDescent="0.25">
      <c r="A38" s="5">
        <v>36</v>
      </c>
      <c r="B38" s="2" t="s">
        <v>73</v>
      </c>
      <c r="C38" s="1" t="s">
        <v>74</v>
      </c>
      <c r="D38" s="11">
        <v>669713224904</v>
      </c>
      <c r="E38" s="11">
        <v>682021210514</v>
      </c>
      <c r="F38" s="11">
        <v>714581513385</v>
      </c>
      <c r="G38" s="11">
        <v>867146336664</v>
      </c>
      <c r="H38" s="27">
        <f t="shared" si="34"/>
        <v>1.8377993971620148E-2</v>
      </c>
      <c r="I38" s="27">
        <f t="shared" si="29"/>
        <v>4.7740894812437255E-2</v>
      </c>
      <c r="J38" s="27">
        <f t="shared" si="4"/>
        <v>0.1759389584299374</v>
      </c>
      <c r="K38" s="10">
        <v>77497232119</v>
      </c>
      <c r="L38" s="10">
        <v>96157039365</v>
      </c>
      <c r="M38" s="27">
        <f t="shared" si="5"/>
        <v>0.24078030577075507</v>
      </c>
      <c r="N38" s="27">
        <f t="shared" si="6"/>
        <v>1.8377993971620148E-2</v>
      </c>
      <c r="O38" s="26">
        <f t="shared" si="7"/>
        <v>13.101555378817475</v>
      </c>
      <c r="P38" s="10">
        <v>96157039365</v>
      </c>
      <c r="Q38" s="10">
        <v>105591061431</v>
      </c>
      <c r="R38" s="27">
        <f t="shared" si="8"/>
        <v>9.8110571293586121E-2</v>
      </c>
      <c r="S38" s="27">
        <f t="shared" si="26"/>
        <v>4.7740894812437255E-2</v>
      </c>
      <c r="T38" s="31">
        <f t="shared" si="27"/>
        <v>2.0550635190027222</v>
      </c>
      <c r="U38" s="10">
        <v>105591061431</v>
      </c>
      <c r="V38" s="10">
        <v>124832922027</v>
      </c>
      <c r="W38" s="27">
        <f t="shared" si="11"/>
        <v>0.18223001393516505</v>
      </c>
      <c r="X38" s="27">
        <f t="shared" si="12"/>
        <v>0.1759389584299374</v>
      </c>
      <c r="Y38" s="26">
        <f t="shared" si="13"/>
        <v>1.0357570350612988</v>
      </c>
      <c r="Z38" s="10">
        <v>96157039365</v>
      </c>
      <c r="AA38" s="10">
        <v>105591061431</v>
      </c>
      <c r="AB38" s="10">
        <v>124832922027</v>
      </c>
      <c r="AC38" s="10">
        <v>1074238575525</v>
      </c>
      <c r="AD38" s="10">
        <v>1158730182419</v>
      </c>
      <c r="AE38" s="10">
        <v>1746807361866</v>
      </c>
      <c r="AF38" s="27">
        <f t="shared" si="16"/>
        <v>8.9511810091167404E-2</v>
      </c>
      <c r="AG38" s="27">
        <f t="shared" si="17"/>
        <v>9.1126530604877243E-2</v>
      </c>
      <c r="AH38" s="27">
        <f t="shared" si="18"/>
        <v>7.1463473736250546E-2</v>
      </c>
      <c r="AI38" s="11">
        <v>682021210514</v>
      </c>
      <c r="AJ38" s="11">
        <v>714581513385</v>
      </c>
      <c r="AK38" s="11">
        <v>867146336664</v>
      </c>
      <c r="AL38" s="10">
        <v>1074238575525</v>
      </c>
      <c r="AM38" s="10">
        <v>1158730182419</v>
      </c>
      <c r="AN38" s="10">
        <v>1746807361866</v>
      </c>
      <c r="AO38" s="54">
        <f t="shared" si="19"/>
        <v>0.63488802771831554</v>
      </c>
      <c r="AP38" s="54">
        <f t="shared" si="20"/>
        <v>0.61669362223155189</v>
      </c>
      <c r="AQ38" s="54">
        <f t="shared" si="21"/>
        <v>0.49641783953651553</v>
      </c>
      <c r="AR38" s="49">
        <v>74720281430</v>
      </c>
      <c r="AS38" s="49">
        <v>75361117834</v>
      </c>
      <c r="AT38" s="49">
        <v>604327481288</v>
      </c>
      <c r="AU38" s="10">
        <v>999518294095</v>
      </c>
      <c r="AV38" s="10">
        <v>1083369064585</v>
      </c>
      <c r="AW38" s="10">
        <v>1142479880578</v>
      </c>
      <c r="AX38" s="54">
        <f t="shared" si="41"/>
        <v>7.4756291977281356E-2</v>
      </c>
      <c r="AY38" s="54">
        <f t="shared" si="39"/>
        <v>6.9561814433817301E-2</v>
      </c>
      <c r="AZ38" s="54">
        <f t="shared" si="40"/>
        <v>0.52896115858273185</v>
      </c>
    </row>
    <row r="39" spans="1:52" x14ac:dyDescent="0.25">
      <c r="A39" s="5">
        <v>37</v>
      </c>
      <c r="B39" s="7" t="s">
        <v>75</v>
      </c>
      <c r="C39" s="8" t="s">
        <v>76</v>
      </c>
      <c r="D39" s="11">
        <v>2234941096110</v>
      </c>
      <c r="E39" s="10">
        <v>1923089935410</v>
      </c>
      <c r="F39" s="10">
        <v>2241085126185</v>
      </c>
      <c r="G39" s="10">
        <v>2352412014545</v>
      </c>
      <c r="H39" s="27">
        <f t="shared" si="34"/>
        <v>-0.13953439812923429</v>
      </c>
      <c r="I39" s="27">
        <f t="shared" si="29"/>
        <v>0.16535638033340541</v>
      </c>
      <c r="J39" s="27">
        <f t="shared" si="4"/>
        <v>4.732457055637538E-2</v>
      </c>
      <c r="K39" s="10">
        <v>94926825515</v>
      </c>
      <c r="L39" s="10">
        <v>82952707385</v>
      </c>
      <c r="M39" s="27">
        <f t="shared" si="5"/>
        <v>-0.12614050944016761</v>
      </c>
      <c r="N39" s="27">
        <f t="shared" si="6"/>
        <v>-0.13953439812923429</v>
      </c>
      <c r="O39" s="26">
        <f t="shared" si="7"/>
        <v>0.90401013034318967</v>
      </c>
      <c r="P39" s="10">
        <v>82952707385</v>
      </c>
      <c r="Q39" s="10">
        <v>94013184924</v>
      </c>
      <c r="R39" s="27">
        <f t="shared" si="8"/>
        <v>0.13333473840300505</v>
      </c>
      <c r="S39" s="27">
        <f t="shared" si="26"/>
        <v>0.16535638033340541</v>
      </c>
      <c r="T39" s="31">
        <f t="shared" si="27"/>
        <v>0.80634770871353356</v>
      </c>
      <c r="U39" s="10">
        <v>94013184924</v>
      </c>
      <c r="V39" s="10">
        <v>108084354815</v>
      </c>
      <c r="W39" s="27">
        <f t="shared" si="11"/>
        <v>0.14967230290490738</v>
      </c>
      <c r="X39" s="27">
        <f t="shared" si="12"/>
        <v>4.732457055637538E-2</v>
      </c>
      <c r="Y39" s="26">
        <f t="shared" si="13"/>
        <v>3.1626764098495155</v>
      </c>
      <c r="Z39" s="10">
        <v>82952707385</v>
      </c>
      <c r="AA39" s="10">
        <v>94013184924</v>
      </c>
      <c r="AB39" s="10">
        <v>108084354815</v>
      </c>
      <c r="AC39" s="10">
        <v>1245707236962</v>
      </c>
      <c r="AD39" s="37">
        <v>1353868759222</v>
      </c>
      <c r="AE39" s="37">
        <v>1289211450108</v>
      </c>
      <c r="AF39" s="27">
        <f t="shared" si="16"/>
        <v>6.6590852909631487E-2</v>
      </c>
      <c r="AG39" s="27">
        <f t="shared" si="17"/>
        <v>6.9440397589220271E-2</v>
      </c>
      <c r="AH39" s="27">
        <f t="shared" si="18"/>
        <v>8.3837569706618376E-2</v>
      </c>
      <c r="AI39" s="10">
        <v>1923089935410</v>
      </c>
      <c r="AJ39" s="10">
        <v>2241085126185</v>
      </c>
      <c r="AK39" s="10">
        <v>2352412014545</v>
      </c>
      <c r="AL39" s="10">
        <v>1245707236962</v>
      </c>
      <c r="AM39" s="37">
        <v>1353868759222</v>
      </c>
      <c r="AN39" s="37">
        <v>1289211450108</v>
      </c>
      <c r="AO39" s="54">
        <f t="shared" si="19"/>
        <v>1.543773591698788</v>
      </c>
      <c r="AP39" s="54">
        <f t="shared" si="20"/>
        <v>1.6553193290853676</v>
      </c>
      <c r="AQ39" s="54">
        <f t="shared" si="21"/>
        <v>1.8246906000935172</v>
      </c>
      <c r="AR39" s="49">
        <v>582239031320</v>
      </c>
      <c r="AS39" s="10">
        <v>652355217431</v>
      </c>
      <c r="AT39" s="10">
        <v>551310313962</v>
      </c>
      <c r="AU39" s="10">
        <v>663468205642</v>
      </c>
      <c r="AV39" s="10">
        <v>719731966183</v>
      </c>
      <c r="AW39" s="10">
        <v>737901136146</v>
      </c>
      <c r="AX39" s="54">
        <f t="shared" si="41"/>
        <v>0.87756885163261256</v>
      </c>
      <c r="AY39" s="54">
        <f t="shared" si="39"/>
        <v>0.90638633280480319</v>
      </c>
      <c r="AZ39" s="54">
        <f t="shared" si="40"/>
        <v>0.74713303308008261</v>
      </c>
    </row>
    <row r="40" spans="1:52" x14ac:dyDescent="0.25">
      <c r="A40" s="5">
        <v>38</v>
      </c>
      <c r="B40" s="7" t="s">
        <v>77</v>
      </c>
      <c r="C40" s="8" t="s">
        <v>78</v>
      </c>
      <c r="D40" s="11">
        <v>2514161429045</v>
      </c>
      <c r="E40" s="10">
        <v>1539111451461</v>
      </c>
      <c r="F40" s="10">
        <v>2794452671851</v>
      </c>
      <c r="G40" s="10">
        <v>3138054094849</v>
      </c>
      <c r="H40" s="27">
        <f t="shared" si="34"/>
        <v>-0.3878231390871234</v>
      </c>
      <c r="I40" s="27">
        <f t="shared" si="29"/>
        <v>0.81562723686992822</v>
      </c>
      <c r="J40" s="27">
        <f t="shared" si="4"/>
        <v>0.10949506050963527</v>
      </c>
      <c r="K40" s="10">
        <v>176640361124</v>
      </c>
      <c r="L40" s="10">
        <v>195503438222</v>
      </c>
      <c r="M40" s="27">
        <f t="shared" si="5"/>
        <v>0.1067880351804664</v>
      </c>
      <c r="N40" s="27">
        <f t="shared" si="6"/>
        <v>-0.3878231390871234</v>
      </c>
      <c r="O40" s="26">
        <f t="shared" si="7"/>
        <v>-0.27535240788321491</v>
      </c>
      <c r="P40" s="10">
        <v>195503438222</v>
      </c>
      <c r="Q40" s="10">
        <v>377509626634</v>
      </c>
      <c r="R40" s="27">
        <f t="shared" si="8"/>
        <v>0.9309615731940557</v>
      </c>
      <c r="S40" s="27">
        <f t="shared" si="26"/>
        <v>0.81562723686992822</v>
      </c>
      <c r="T40" s="31">
        <f t="shared" si="27"/>
        <v>1.1414056950412022</v>
      </c>
      <c r="U40" s="10">
        <v>377509626634</v>
      </c>
      <c r="V40" s="10">
        <v>431445937156</v>
      </c>
      <c r="W40" s="27">
        <f t="shared" si="11"/>
        <v>0.14287400033454481</v>
      </c>
      <c r="X40" s="27">
        <f t="shared" si="12"/>
        <v>0.10949506050963527</v>
      </c>
      <c r="Y40" s="26">
        <f t="shared" si="13"/>
        <v>1.3048442520562129</v>
      </c>
      <c r="Z40" s="10">
        <v>195503438222</v>
      </c>
      <c r="AA40" s="10">
        <v>377509626634</v>
      </c>
      <c r="AB40" s="10">
        <v>431445937156</v>
      </c>
      <c r="AC40" s="10">
        <v>2316065006133</v>
      </c>
      <c r="AD40" s="10">
        <v>2746153295147</v>
      </c>
      <c r="AE40" s="10">
        <v>3239231499990</v>
      </c>
      <c r="AF40" s="27">
        <f t="shared" si="16"/>
        <v>8.4411895911514503E-2</v>
      </c>
      <c r="AG40" s="27">
        <f t="shared" si="17"/>
        <v>0.13746851907398422</v>
      </c>
      <c r="AH40" s="27">
        <f t="shared" si="18"/>
        <v>0.13319391872959124</v>
      </c>
      <c r="AI40" s="10">
        <v>1539111451461</v>
      </c>
      <c r="AJ40" s="10">
        <v>2794452671851</v>
      </c>
      <c r="AK40" s="10">
        <v>3138054094849</v>
      </c>
      <c r="AL40" s="10">
        <v>2316065006133</v>
      </c>
      <c r="AM40" s="10">
        <v>2746153295147</v>
      </c>
      <c r="AN40" s="10">
        <v>3239231499990</v>
      </c>
      <c r="AO40" s="54">
        <f t="shared" si="19"/>
        <v>0.66453724199683217</v>
      </c>
      <c r="AP40" s="54">
        <f t="shared" si="20"/>
        <v>1.0175880118525629</v>
      </c>
      <c r="AQ40" s="54">
        <f t="shared" si="21"/>
        <v>0.96876499714783815</v>
      </c>
      <c r="AR40" s="49">
        <v>784672948574</v>
      </c>
      <c r="AS40" s="49">
        <v>930679950301</v>
      </c>
      <c r="AT40" s="49">
        <v>1092943225203</v>
      </c>
      <c r="AU40" s="10">
        <v>1459440433735</v>
      </c>
      <c r="AV40" s="10">
        <v>1815473344846</v>
      </c>
      <c r="AW40" s="10">
        <v>2146288274787</v>
      </c>
      <c r="AX40" s="54">
        <f t="shared" si="41"/>
        <v>0.53765328850446126</v>
      </c>
      <c r="AY40" s="54">
        <f t="shared" si="39"/>
        <v>0.51263762860696049</v>
      </c>
      <c r="AZ40" s="54">
        <f t="shared" si="40"/>
        <v>0.50922480360261246</v>
      </c>
    </row>
    <row r="41" spans="1:52" x14ac:dyDescent="0.25">
      <c r="A41" s="5">
        <v>39</v>
      </c>
      <c r="B41" s="7" t="s">
        <v>79</v>
      </c>
      <c r="C41" s="8" t="s">
        <v>80</v>
      </c>
      <c r="D41" s="11">
        <v>15444775</v>
      </c>
      <c r="E41" s="11">
        <v>11869221</v>
      </c>
      <c r="F41" s="11">
        <v>15151663</v>
      </c>
      <c r="G41" s="11">
        <v>18579927</v>
      </c>
      <c r="H41" s="27">
        <f t="shared" si="34"/>
        <v>-0.23150573575853323</v>
      </c>
      <c r="I41" s="27">
        <f t="shared" si="29"/>
        <v>0.27655075257255718</v>
      </c>
      <c r="J41" s="27">
        <f t="shared" si="4"/>
        <v>0.18451439556247987</v>
      </c>
      <c r="K41" s="10">
        <v>1119858</v>
      </c>
      <c r="L41" s="10">
        <v>116071</v>
      </c>
      <c r="M41" s="27">
        <f t="shared" si="5"/>
        <v>-0.89635203749046755</v>
      </c>
      <c r="N41" s="27">
        <f t="shared" si="6"/>
        <v>-0.23150573575853323</v>
      </c>
      <c r="O41" s="26">
        <f t="shared" si="7"/>
        <v>3.8718351169725969</v>
      </c>
      <c r="P41" s="10">
        <v>116071</v>
      </c>
      <c r="Q41" s="10">
        <v>755129</v>
      </c>
      <c r="R41" s="27">
        <f t="shared" si="8"/>
        <v>5.5057507904644574</v>
      </c>
      <c r="S41" s="27">
        <f t="shared" si="26"/>
        <v>0.27655075257255718</v>
      </c>
      <c r="T41" s="31">
        <f t="shared" si="27"/>
        <v>19.908645119379823</v>
      </c>
      <c r="U41" s="10">
        <v>755129</v>
      </c>
      <c r="V41" s="10">
        <v>1730906</v>
      </c>
      <c r="W41" s="27">
        <f t="shared" si="11"/>
        <v>1.2921990812165869</v>
      </c>
      <c r="X41" s="27">
        <f t="shared" si="12"/>
        <v>0.18451439556247987</v>
      </c>
      <c r="Y41" s="26">
        <f t="shared" si="13"/>
        <v>7.003242631976784</v>
      </c>
      <c r="Z41" s="10">
        <v>116071</v>
      </c>
      <c r="AA41" s="10">
        <v>755129</v>
      </c>
      <c r="AB41" s="10">
        <v>1730906</v>
      </c>
      <c r="AC41" s="10">
        <v>15180094</v>
      </c>
      <c r="AD41" s="37">
        <v>16947148</v>
      </c>
      <c r="AE41" s="37">
        <v>18521261</v>
      </c>
      <c r="AF41" s="27">
        <f t="shared" si="16"/>
        <v>7.6462635870370764E-3</v>
      </c>
      <c r="AG41" s="27">
        <f t="shared" si="17"/>
        <v>4.4557880771443077E-2</v>
      </c>
      <c r="AH41" s="27">
        <f t="shared" si="18"/>
        <v>9.3455083862810415E-2</v>
      </c>
      <c r="AI41" s="11">
        <v>11869221</v>
      </c>
      <c r="AJ41" s="11">
        <v>15151663</v>
      </c>
      <c r="AK41" s="11">
        <v>18579927</v>
      </c>
      <c r="AL41" s="10">
        <v>15180094</v>
      </c>
      <c r="AM41" s="37">
        <v>16947148</v>
      </c>
      <c r="AN41" s="37">
        <v>18521261</v>
      </c>
      <c r="AO41" s="54">
        <f t="shared" si="19"/>
        <v>0.78189377483433242</v>
      </c>
      <c r="AP41" s="54">
        <f t="shared" si="20"/>
        <v>0.89405385496131862</v>
      </c>
      <c r="AQ41" s="54">
        <f t="shared" si="21"/>
        <v>1.0031674949130083</v>
      </c>
      <c r="AR41" s="49">
        <v>3909303</v>
      </c>
      <c r="AS41" s="49">
        <v>5101517</v>
      </c>
      <c r="AT41" s="49">
        <v>5469696</v>
      </c>
      <c r="AU41" s="11">
        <v>11270791</v>
      </c>
      <c r="AV41" s="11">
        <v>11845631</v>
      </c>
      <c r="AW41" s="11">
        <v>13051565</v>
      </c>
      <c r="AX41" s="54">
        <f t="shared" si="41"/>
        <v>0.34685258559048782</v>
      </c>
      <c r="AY41" s="54">
        <f t="shared" si="39"/>
        <v>0.43066654701636409</v>
      </c>
      <c r="AZ41" s="54">
        <f t="shared" si="40"/>
        <v>0.41908353519290598</v>
      </c>
    </row>
    <row r="42" spans="1:52" x14ac:dyDescent="0.25">
      <c r="A42" s="5">
        <v>40</v>
      </c>
      <c r="B42" s="7" t="s">
        <v>81</v>
      </c>
      <c r="C42" s="8" t="s">
        <v>82</v>
      </c>
      <c r="D42" s="11">
        <v>8519760</v>
      </c>
      <c r="E42" s="11">
        <v>8433933</v>
      </c>
      <c r="F42" s="11">
        <v>9116592</v>
      </c>
      <c r="G42" s="11">
        <v>10317193</v>
      </c>
      <c r="H42" s="27">
        <f t="shared" si="34"/>
        <v>-1.0073875320431561E-2</v>
      </c>
      <c r="I42" s="27">
        <f t="shared" si="29"/>
        <v>8.094195199321598E-2</v>
      </c>
      <c r="J42" s="27">
        <f t="shared" si="4"/>
        <v>0.11636895810711305</v>
      </c>
      <c r="K42" s="10">
        <v>13744404</v>
      </c>
      <c r="L42" s="10">
        <v>38269549</v>
      </c>
      <c r="M42" s="27">
        <f t="shared" si="5"/>
        <v>1.7843731165061796</v>
      </c>
      <c r="N42" s="27">
        <f t="shared" si="6"/>
        <v>-1.0073875320431561E-2</v>
      </c>
      <c r="O42" s="26">
        <f t="shared" si="7"/>
        <v>-177.12876720711068</v>
      </c>
      <c r="P42" s="10">
        <v>38269549</v>
      </c>
      <c r="Q42" s="29">
        <v>618.46199999999999</v>
      </c>
      <c r="R42" s="27">
        <f t="shared" si="8"/>
        <v>-0.99998383931830503</v>
      </c>
      <c r="S42" s="27">
        <f t="shared" si="26"/>
        <v>8.094195199321598E-2</v>
      </c>
      <c r="T42" s="31">
        <f t="shared" si="27"/>
        <v>-12.354333132491259</v>
      </c>
      <c r="U42" s="29">
        <v>618.46199999999999</v>
      </c>
      <c r="V42" s="29">
        <v>431.08300000000003</v>
      </c>
      <c r="W42" s="27">
        <f t="shared" si="11"/>
        <v>-0.30297576892355549</v>
      </c>
      <c r="X42" s="27">
        <f t="shared" si="12"/>
        <v>0.11636895810711305</v>
      </c>
      <c r="Y42" s="26">
        <f t="shared" si="13"/>
        <v>-2.6035789428025833</v>
      </c>
      <c r="Z42" s="10">
        <v>38269549</v>
      </c>
      <c r="AA42" s="10">
        <v>618462</v>
      </c>
      <c r="AB42" s="10">
        <v>431083</v>
      </c>
      <c r="AC42" s="10">
        <v>7644451</v>
      </c>
      <c r="AD42" s="10">
        <v>7777887</v>
      </c>
      <c r="AE42" s="10">
        <v>8382538</v>
      </c>
      <c r="AF42" s="27">
        <f t="shared" si="16"/>
        <v>5.0061867098108159</v>
      </c>
      <c r="AG42" s="27">
        <f t="shared" si="17"/>
        <v>7.9515426233371614E-2</v>
      </c>
      <c r="AH42" s="27">
        <f t="shared" si="18"/>
        <v>5.1426310265458984E-2</v>
      </c>
      <c r="AI42" s="11">
        <v>8433933</v>
      </c>
      <c r="AJ42" s="11">
        <v>9116592</v>
      </c>
      <c r="AK42" s="11">
        <v>10317193</v>
      </c>
      <c r="AL42" s="10">
        <v>7644451</v>
      </c>
      <c r="AM42" s="10">
        <v>7777887</v>
      </c>
      <c r="AN42" s="10">
        <v>8382538</v>
      </c>
      <c r="AO42" s="54">
        <f t="shared" si="19"/>
        <v>1.1032751730634418</v>
      </c>
      <c r="AP42" s="54">
        <f t="shared" si="20"/>
        <v>1.1721167972741182</v>
      </c>
      <c r="AQ42" s="54">
        <f t="shared" si="21"/>
        <v>1.230795852043856</v>
      </c>
      <c r="AR42" s="49">
        <v>3149811</v>
      </c>
      <c r="AS42" s="49">
        <v>2837256</v>
      </c>
      <c r="AT42" s="49">
        <v>3218785</v>
      </c>
      <c r="AU42" s="11">
        <v>4494640</v>
      </c>
      <c r="AV42" s="11">
        <v>4906505</v>
      </c>
      <c r="AW42" s="11">
        <v>5163753</v>
      </c>
      <c r="AX42" s="54">
        <f t="shared" si="41"/>
        <v>0.70079272199775733</v>
      </c>
      <c r="AY42" s="54">
        <f t="shared" si="39"/>
        <v>0.57826416155695348</v>
      </c>
      <c r="AZ42" s="54">
        <f t="shared" si="40"/>
        <v>0.62334216992950675</v>
      </c>
    </row>
    <row r="43" spans="1:52" x14ac:dyDescent="0.25">
      <c r="A43" s="5">
        <v>41</v>
      </c>
      <c r="B43" s="7" t="s">
        <v>83</v>
      </c>
      <c r="C43" s="8" t="s">
        <v>84</v>
      </c>
      <c r="D43" s="11">
        <v>601724984774</v>
      </c>
      <c r="E43" s="11">
        <v>326772159406</v>
      </c>
      <c r="F43" s="11">
        <v>463875808021</v>
      </c>
      <c r="G43" s="11">
        <v>672881397294</v>
      </c>
      <c r="H43" s="27">
        <f t="shared" si="34"/>
        <v>-0.45694101512382551</v>
      </c>
      <c r="I43" s="27">
        <f t="shared" si="29"/>
        <v>0.41956955226609366</v>
      </c>
      <c r="J43" s="27">
        <f t="shared" si="4"/>
        <v>0.31061282138801621</v>
      </c>
      <c r="K43" s="10">
        <v>68425016748</v>
      </c>
      <c r="L43" s="10">
        <v>44495233643</v>
      </c>
      <c r="M43" s="27">
        <f t="shared" si="5"/>
        <v>-0.34972272192683745</v>
      </c>
      <c r="N43" s="27">
        <f t="shared" si="6"/>
        <v>-0.45694101512382551</v>
      </c>
      <c r="O43" s="26">
        <f t="shared" si="7"/>
        <v>0.76535638157162755</v>
      </c>
      <c r="P43" s="10">
        <v>44495233643</v>
      </c>
      <c r="Q43" s="10">
        <v>37232966074</v>
      </c>
      <c r="R43" s="27">
        <f t="shared" si="8"/>
        <v>-0.16321450578881277</v>
      </c>
      <c r="S43" s="27">
        <f t="shared" si="26"/>
        <v>0.41956955226609366</v>
      </c>
      <c r="T43" s="31">
        <f t="shared" si="27"/>
        <v>-0.38900464751860997</v>
      </c>
      <c r="U43" s="10">
        <v>37232966074</v>
      </c>
      <c r="V43" s="10">
        <v>97077212736</v>
      </c>
      <c r="W43" s="27">
        <f t="shared" si="11"/>
        <v>1.607291950446827</v>
      </c>
      <c r="X43" s="27">
        <f t="shared" si="12"/>
        <v>0.31061282138801621</v>
      </c>
      <c r="Y43" s="26">
        <f t="shared" si="13"/>
        <v>5.1745834034294571</v>
      </c>
      <c r="Z43" s="10">
        <v>44495233643</v>
      </c>
      <c r="AA43" s="10">
        <v>37232966074</v>
      </c>
      <c r="AB43" s="10">
        <v>97077212736</v>
      </c>
      <c r="AC43" s="10">
        <v>563628549785</v>
      </c>
      <c r="AD43" s="10">
        <v>562739101102</v>
      </c>
      <c r="AE43" s="10">
        <v>651781230958</v>
      </c>
      <c r="AF43" s="27">
        <f t="shared" si="16"/>
        <v>7.8944250890010836E-2</v>
      </c>
      <c r="AG43" s="27">
        <f t="shared" si="17"/>
        <v>6.6163815524969694E-2</v>
      </c>
      <c r="AH43" s="27">
        <f t="shared" si="18"/>
        <v>0.1489414056819558</v>
      </c>
      <c r="AI43" s="11">
        <v>326772159406</v>
      </c>
      <c r="AJ43" s="11">
        <v>463875808021</v>
      </c>
      <c r="AK43" s="11">
        <v>672881397294</v>
      </c>
      <c r="AL43" s="10">
        <v>563628549785</v>
      </c>
      <c r="AM43" s="10">
        <v>562739101102</v>
      </c>
      <c r="AN43" s="10">
        <v>651781230958</v>
      </c>
      <c r="AO43" s="54">
        <f t="shared" si="19"/>
        <v>0.57976509445919566</v>
      </c>
      <c r="AP43" s="54">
        <f t="shared" si="20"/>
        <v>0.82431771155159095</v>
      </c>
      <c r="AQ43" s="54">
        <f t="shared" si="21"/>
        <v>1.0323730806193767</v>
      </c>
      <c r="AR43" s="49">
        <v>303194542523</v>
      </c>
      <c r="AS43" s="49">
        <v>278967627189</v>
      </c>
      <c r="AT43" s="49">
        <v>304933003760</v>
      </c>
      <c r="AU43" s="11">
        <v>260434007262</v>
      </c>
      <c r="AV43" s="11">
        <v>283771473913</v>
      </c>
      <c r="AW43" s="11">
        <v>346848227198</v>
      </c>
      <c r="AX43" s="54">
        <f t="shared" si="41"/>
        <v>1.1641895223690291</v>
      </c>
      <c r="AY43" s="54">
        <f t="shared" si="39"/>
        <v>0.9830714248414103</v>
      </c>
      <c r="AZ43" s="54">
        <f t="shared" si="40"/>
        <v>0.87915399257879878</v>
      </c>
    </row>
    <row r="44" spans="1:52" x14ac:dyDescent="0.25">
      <c r="A44" s="5">
        <v>42</v>
      </c>
      <c r="B44" s="7" t="s">
        <v>85</v>
      </c>
      <c r="C44" s="8" t="s">
        <v>86</v>
      </c>
      <c r="D44" s="11">
        <v>381575196</v>
      </c>
      <c r="E44" s="11">
        <v>282013025</v>
      </c>
      <c r="F44" s="11">
        <v>422882541</v>
      </c>
      <c r="G44" s="11">
        <v>615332096</v>
      </c>
      <c r="H44" s="27">
        <f t="shared" si="34"/>
        <v>-0.26092411677618582</v>
      </c>
      <c r="I44" s="27">
        <f t="shared" si="29"/>
        <v>0.49951421924572453</v>
      </c>
      <c r="J44" s="27">
        <f t="shared" si="4"/>
        <v>0.31275721882708357</v>
      </c>
      <c r="K44" s="10">
        <v>74377353</v>
      </c>
      <c r="L44" s="10">
        <v>35178487</v>
      </c>
      <c r="M44" s="27">
        <f t="shared" si="5"/>
        <v>-0.52702690293374654</v>
      </c>
      <c r="N44" s="27">
        <f t="shared" si="6"/>
        <v>-0.26092411677618582</v>
      </c>
      <c r="O44" s="26">
        <f t="shared" si="7"/>
        <v>2.0198474155833477</v>
      </c>
      <c r="P44" s="10">
        <v>35178487</v>
      </c>
      <c r="Q44" s="34">
        <v>5190343</v>
      </c>
      <c r="R44" s="27">
        <f>+(Q44-P44)/P44</f>
        <v>-0.85245690071889679</v>
      </c>
      <c r="S44" s="27">
        <f t="shared" si="26"/>
        <v>0.49951421924572453</v>
      </c>
      <c r="T44" s="31">
        <f t="shared" si="27"/>
        <v>-1.7065718409500374</v>
      </c>
      <c r="U44" s="11">
        <v>5190343</v>
      </c>
      <c r="V44" s="10">
        <v>64695378</v>
      </c>
      <c r="W44" s="27">
        <f>+(V44-U44)/U44</f>
        <v>11.464566985264751</v>
      </c>
      <c r="X44" s="27">
        <f t="shared" si="12"/>
        <v>0.31275721882708357</v>
      </c>
      <c r="Y44" s="26">
        <f t="shared" si="13"/>
        <v>36.656442426044379</v>
      </c>
      <c r="Z44" s="10">
        <v>35178487</v>
      </c>
      <c r="AA44" s="34">
        <v>5190343</v>
      </c>
      <c r="AB44" s="10">
        <v>64695378</v>
      </c>
      <c r="AC44" s="10">
        <v>500778546</v>
      </c>
      <c r="AD44" s="10">
        <v>523443664</v>
      </c>
      <c r="AE44" s="10">
        <v>795180378</v>
      </c>
      <c r="AF44" s="27">
        <f t="shared" si="16"/>
        <v>7.0247592036420822E-2</v>
      </c>
      <c r="AG44" s="27">
        <f t="shared" si="17"/>
        <v>9.915762396161128E-3</v>
      </c>
      <c r="AH44" s="27">
        <f t="shared" si="18"/>
        <v>8.1359374287779521E-2</v>
      </c>
      <c r="AI44" s="11">
        <v>282013025</v>
      </c>
      <c r="AJ44" s="11">
        <v>422882541</v>
      </c>
      <c r="AK44" s="11">
        <v>615332096</v>
      </c>
      <c r="AL44" s="10">
        <v>500778546</v>
      </c>
      <c r="AM44" s="10">
        <v>523443664</v>
      </c>
      <c r="AN44" s="10">
        <v>795180378</v>
      </c>
      <c r="AO44" s="54">
        <f t="shared" si="19"/>
        <v>0.56314917492491778</v>
      </c>
      <c r="AP44" s="54">
        <f t="shared" si="20"/>
        <v>0.80788549004196175</v>
      </c>
      <c r="AQ44" s="54">
        <f t="shared" si="21"/>
        <v>0.7738270624177801</v>
      </c>
      <c r="AR44" s="11">
        <v>161596052</v>
      </c>
      <c r="AS44" s="49">
        <v>159131850</v>
      </c>
      <c r="AT44" s="49">
        <v>358189369</v>
      </c>
      <c r="AU44" s="11">
        <v>339182494</v>
      </c>
      <c r="AV44" s="11">
        <v>364311814</v>
      </c>
      <c r="AW44" s="11">
        <v>436991009</v>
      </c>
      <c r="AX44" s="54">
        <f t="shared" si="41"/>
        <v>0.47642804348269224</v>
      </c>
      <c r="AY44" s="54">
        <f t="shared" si="39"/>
        <v>0.43680123423063077</v>
      </c>
      <c r="AZ44" s="54">
        <f t="shared" si="40"/>
        <v>0.81967217087525934</v>
      </c>
    </row>
    <row r="45" spans="1:52" x14ac:dyDescent="0.25">
      <c r="A45" s="5">
        <v>43</v>
      </c>
      <c r="B45" s="7" t="s">
        <v>87</v>
      </c>
      <c r="C45" s="8" t="s">
        <v>88</v>
      </c>
      <c r="D45" s="11">
        <v>728562875731</v>
      </c>
      <c r="E45" s="11">
        <v>930503571803</v>
      </c>
      <c r="F45" s="11">
        <v>1766254650794</v>
      </c>
      <c r="G45" s="11">
        <v>1972824875264</v>
      </c>
      <c r="H45" s="27">
        <f t="shared" si="34"/>
        <v>0.2771767582439385</v>
      </c>
      <c r="I45" s="27">
        <f t="shared" si="29"/>
        <v>0.89817073713279594</v>
      </c>
      <c r="J45" s="27">
        <f t="shared" si="4"/>
        <v>0.10470783649377755</v>
      </c>
      <c r="K45" s="26">
        <v>176239896905</v>
      </c>
      <c r="L45" s="26">
        <v>33970467891</v>
      </c>
      <c r="M45" s="27">
        <f t="shared" si="5"/>
        <v>-0.80724870765606849</v>
      </c>
      <c r="N45" s="27">
        <f t="shared" si="6"/>
        <v>0.2771767582439385</v>
      </c>
      <c r="O45" s="26">
        <f t="shared" si="7"/>
        <v>-2.912396814113912</v>
      </c>
      <c r="P45" s="26">
        <v>33970467891</v>
      </c>
      <c r="Q45" s="10">
        <v>225111763613</v>
      </c>
      <c r="R45" s="27">
        <f t="shared" si="8"/>
        <v>5.6266901102248346</v>
      </c>
      <c r="S45" s="27">
        <f t="shared" si="26"/>
        <v>0.89817073713279594</v>
      </c>
      <c r="T45" s="31">
        <f t="shared" si="27"/>
        <v>6.2646108112882324</v>
      </c>
      <c r="U45" s="10">
        <v>225111763613</v>
      </c>
      <c r="V45" s="10">
        <v>463631044013</v>
      </c>
      <c r="W45" s="27">
        <f t="shared" si="11"/>
        <v>1.0595593787361974</v>
      </c>
      <c r="X45" s="27">
        <f t="shared" si="12"/>
        <v>0.10470783649377755</v>
      </c>
      <c r="Y45" s="26">
        <f t="shared" si="13"/>
        <v>10.119198468962384</v>
      </c>
      <c r="Z45" s="26">
        <v>33970467891</v>
      </c>
      <c r="AA45" s="10">
        <v>225111763613</v>
      </c>
      <c r="AB45" s="10">
        <v>463631044013</v>
      </c>
      <c r="AC45" s="26">
        <v>3401723398441</v>
      </c>
      <c r="AD45" s="26">
        <v>3731907652769</v>
      </c>
      <c r="AE45" s="26">
        <v>4140857067187</v>
      </c>
      <c r="AF45" s="27">
        <f t="shared" si="16"/>
        <v>9.9862522351372145E-3</v>
      </c>
      <c r="AG45" s="27">
        <f t="shared" si="17"/>
        <v>6.032082906605999E-2</v>
      </c>
      <c r="AH45" s="27">
        <f t="shared" si="18"/>
        <v>0.11196499577029775</v>
      </c>
      <c r="AI45" s="11">
        <v>930503571803</v>
      </c>
      <c r="AJ45" s="11">
        <v>1766254650794</v>
      </c>
      <c r="AK45" s="11">
        <v>1972824875264</v>
      </c>
      <c r="AL45" s="26">
        <v>3401723398441</v>
      </c>
      <c r="AM45" s="26">
        <v>3731907652769</v>
      </c>
      <c r="AN45" s="26">
        <v>4140857067187</v>
      </c>
      <c r="AO45" s="54">
        <f t="shared" si="19"/>
        <v>0.27353886921830478</v>
      </c>
      <c r="AP45" s="54">
        <f t="shared" si="20"/>
        <v>0.47328466166183797</v>
      </c>
      <c r="AQ45" s="54">
        <f t="shared" si="21"/>
        <v>0.47642911678769806</v>
      </c>
      <c r="AR45" s="11">
        <v>2191495435706</v>
      </c>
      <c r="AS45" s="11">
        <v>2307095621382</v>
      </c>
      <c r="AT45" s="11">
        <v>2454764947737</v>
      </c>
      <c r="AU45" s="11">
        <v>1210227962735</v>
      </c>
      <c r="AV45" s="11">
        <v>1424812031387</v>
      </c>
      <c r="AW45" s="11">
        <v>1686092119450</v>
      </c>
      <c r="AX45" s="54">
        <f t="shared" si="41"/>
        <v>1.8108120975435313</v>
      </c>
      <c r="AY45" s="54">
        <f t="shared" si="39"/>
        <v>1.6192280599540774</v>
      </c>
      <c r="AZ45" s="54">
        <f t="shared" si="40"/>
        <v>1.4558901731524252</v>
      </c>
    </row>
    <row r="46" spans="1:52" x14ac:dyDescent="0.25">
      <c r="A46" s="5">
        <v>44</v>
      </c>
      <c r="B46" s="7" t="s">
        <v>89</v>
      </c>
      <c r="C46" s="8" t="s">
        <v>90</v>
      </c>
      <c r="D46" s="23">
        <v>166565482035</v>
      </c>
      <c r="E46" s="23">
        <v>224296360636</v>
      </c>
      <c r="F46" s="23">
        <v>238398863725</v>
      </c>
      <c r="G46" s="23">
        <v>279179553590</v>
      </c>
      <c r="H46" s="27">
        <f t="shared" si="34"/>
        <v>0.34659569255092809</v>
      </c>
      <c r="I46" s="27">
        <f t="shared" si="29"/>
        <v>6.2874417797113918E-2</v>
      </c>
      <c r="J46" s="27">
        <f t="shared" si="4"/>
        <v>0.14607334004441483</v>
      </c>
      <c r="K46" s="10">
        <v>3305555876</v>
      </c>
      <c r="L46" s="10">
        <v>13885347664</v>
      </c>
      <c r="M46" s="27">
        <f t="shared" si="5"/>
        <v>3.2006089701325622</v>
      </c>
      <c r="N46" s="27">
        <f t="shared" si="6"/>
        <v>0.34659569255092809</v>
      </c>
      <c r="O46" s="26">
        <f t="shared" si="7"/>
        <v>9.2344164654102592</v>
      </c>
      <c r="P46" s="10">
        <v>13885347664</v>
      </c>
      <c r="Q46" s="10">
        <v>24928946454</v>
      </c>
      <c r="R46" s="27">
        <f t="shared" si="8"/>
        <v>0.79534189976620528</v>
      </c>
      <c r="S46" s="27">
        <f t="shared" si="26"/>
        <v>6.2874417797113918E-2</v>
      </c>
      <c r="T46" s="31">
        <f t="shared" si="27"/>
        <v>12.649690090692392</v>
      </c>
      <c r="U46" s="10">
        <v>24928946454</v>
      </c>
      <c r="V46" s="10">
        <v>32279830698</v>
      </c>
      <c r="W46" s="27">
        <f t="shared" si="11"/>
        <v>0.29487344190674797</v>
      </c>
      <c r="X46" s="27">
        <f t="shared" si="12"/>
        <v>0.14607334004441483</v>
      </c>
      <c r="Y46" s="26">
        <f t="shared" si="13"/>
        <v>2.0186670737938162</v>
      </c>
      <c r="Z46" s="10">
        <v>13885347664</v>
      </c>
      <c r="AA46" s="10">
        <v>24928946454</v>
      </c>
      <c r="AB46" s="10">
        <v>32279830698</v>
      </c>
      <c r="AC46" s="10">
        <v>505077168839</v>
      </c>
      <c r="AD46" s="10">
        <v>526704173504</v>
      </c>
      <c r="AE46" s="10">
        <v>553207312282</v>
      </c>
      <c r="AF46" s="27">
        <f t="shared" si="16"/>
        <v>2.7491536978235771E-2</v>
      </c>
      <c r="AG46" s="27">
        <f t="shared" si="17"/>
        <v>4.7330071998775758E-2</v>
      </c>
      <c r="AH46" s="27">
        <f t="shared" si="18"/>
        <v>5.835033265349393E-2</v>
      </c>
      <c r="AI46" s="23">
        <v>224296360636</v>
      </c>
      <c r="AJ46" s="23">
        <v>238398863725</v>
      </c>
      <c r="AK46" s="23">
        <v>279179553590</v>
      </c>
      <c r="AL46" s="10">
        <v>505077168839</v>
      </c>
      <c r="AM46" s="10">
        <v>526704173504</v>
      </c>
      <c r="AN46" s="10">
        <v>553207312282</v>
      </c>
      <c r="AO46" s="54">
        <f t="shared" si="19"/>
        <v>0.44408334898918667</v>
      </c>
      <c r="AP46" s="54">
        <f t="shared" si="20"/>
        <v>0.45262383652479166</v>
      </c>
      <c r="AQ46" s="54">
        <f t="shared" si="21"/>
        <v>0.50465629682003721</v>
      </c>
      <c r="AR46" s="49">
        <v>225250911830</v>
      </c>
      <c r="AS46" s="49">
        <v>202024664317</v>
      </c>
      <c r="AT46" s="49">
        <v>188886108964</v>
      </c>
      <c r="AU46" s="11">
        <v>279826257009</v>
      </c>
      <c r="AV46" s="11">
        <v>324679509187</v>
      </c>
      <c r="AW46" s="11">
        <v>364321203318</v>
      </c>
      <c r="AX46" s="54">
        <f t="shared" si="41"/>
        <v>0.80496703289268279</v>
      </c>
      <c r="AY46" s="54">
        <f t="shared" si="39"/>
        <v>0.62222794663842917</v>
      </c>
      <c r="AZ46" s="54">
        <f t="shared" si="40"/>
        <v>0.518460378489499</v>
      </c>
    </row>
    <row r="47" spans="1:52" x14ac:dyDescent="0.25">
      <c r="A47" s="5">
        <v>45</v>
      </c>
      <c r="B47" s="7" t="s">
        <v>91</v>
      </c>
      <c r="C47" s="8" t="s">
        <v>92</v>
      </c>
      <c r="D47" s="24">
        <v>3512509168853</v>
      </c>
      <c r="E47" s="24">
        <v>3846300254825</v>
      </c>
      <c r="F47" s="24">
        <v>4241856914012</v>
      </c>
      <c r="G47" s="24">
        <v>4931553771470</v>
      </c>
      <c r="H47" s="27">
        <f t="shared" ref="H47:H51" si="42">+(E47-D47)/D47</f>
        <v>9.5029242608638806E-2</v>
      </c>
      <c r="I47" s="27">
        <f t="shared" ref="I47:I51" si="43">+(F47-E47)/E47</f>
        <v>0.1028408166239214</v>
      </c>
      <c r="J47" s="27">
        <f t="shared" ref="J47:J51" si="44">(G47-F47)/G47</f>
        <v>0.13985386541824421</v>
      </c>
      <c r="K47" s="10">
        <v>607043293422</v>
      </c>
      <c r="L47" s="10">
        <v>773607195121</v>
      </c>
      <c r="M47" s="27">
        <f t="shared" ref="M47:M51" si="45">+(L47-K47)/K47</f>
        <v>0.27438553971999702</v>
      </c>
      <c r="N47" s="27">
        <f t="shared" ref="N47:N51" si="46">+(E47-D47)/D47</f>
        <v>9.5029242608638806E-2</v>
      </c>
      <c r="O47" s="26">
        <f t="shared" ref="O47:O51" si="47">M47/N47</f>
        <v>2.8873800546849093</v>
      </c>
      <c r="P47" s="10">
        <v>773607195121</v>
      </c>
      <c r="Q47" s="10">
        <v>765188720115</v>
      </c>
      <c r="R47" s="27">
        <f t="shared" ref="R47:R51" si="48">+(Q47-P47)/P47</f>
        <v>-1.0882105361860376E-2</v>
      </c>
      <c r="S47" s="27">
        <f t="shared" ref="S47:S51" si="49">+(F47-E47)/E47</f>
        <v>0.1028408166239214</v>
      </c>
      <c r="T47" s="31">
        <f t="shared" ref="T47:T51" si="50">R47/S47</f>
        <v>-0.10581504230616089</v>
      </c>
      <c r="U47" s="10">
        <v>765188720115</v>
      </c>
      <c r="V47" s="10">
        <v>756723520605</v>
      </c>
      <c r="W47" s="27">
        <f t="shared" ref="W47:W51" si="51">+(V47-U47)/U47</f>
        <v>-1.1062891137140348E-2</v>
      </c>
      <c r="X47" s="27">
        <f t="shared" ref="X47:X51" si="52">(G47-F47)/G47*100%</f>
        <v>0.13985386541824421</v>
      </c>
      <c r="Y47" s="26">
        <f t="shared" ref="Y47:Y51" si="53">W47/X47</f>
        <v>-7.9103220379757713E-2</v>
      </c>
      <c r="Z47" s="10">
        <v>773607195121</v>
      </c>
      <c r="AA47" s="10">
        <v>765188720115</v>
      </c>
      <c r="AB47" s="10">
        <v>756723520605</v>
      </c>
      <c r="AC47" s="10">
        <v>3448995059882</v>
      </c>
      <c r="AD47" s="26">
        <v>3919243683748</v>
      </c>
      <c r="AE47" s="26">
        <v>4590737849889</v>
      </c>
      <c r="AF47" s="27">
        <f t="shared" ref="AF47:AF51" si="54">Z47/AC47*100%</f>
        <v>0.2242993050698853</v>
      </c>
      <c r="AG47" s="27">
        <f t="shared" ref="AG47:AG51" si="55">AA47/AD47*100%</f>
        <v>0.1952388730733999</v>
      </c>
      <c r="AH47" s="27">
        <f t="shared" ref="AH47:AH51" si="56">AB47/AE47*100%</f>
        <v>0.16483701429897527</v>
      </c>
      <c r="AI47" s="24">
        <v>3846300254825</v>
      </c>
      <c r="AJ47" s="24">
        <v>4241856914012</v>
      </c>
      <c r="AK47" s="24">
        <v>4931553771470</v>
      </c>
      <c r="AL47" s="10">
        <v>3448995059882</v>
      </c>
      <c r="AM47" s="26">
        <v>3919243683748</v>
      </c>
      <c r="AN47" s="26">
        <v>4590737849889</v>
      </c>
      <c r="AO47" s="54">
        <f t="shared" ref="AO47:AO51" si="57">AI47/AL47</f>
        <v>1.115194480724073</v>
      </c>
      <c r="AP47" s="54">
        <f t="shared" ref="AP47:AP51" si="58">AJ47/AM47</f>
        <v>1.0823151751450888</v>
      </c>
      <c r="AQ47" s="54">
        <f t="shared" ref="AQ47:AQ51" si="59">AK47/AN47</f>
        <v>1.0742399005835719</v>
      </c>
      <c r="AR47" s="49">
        <v>775696860738</v>
      </c>
      <c r="AS47" s="11">
        <v>618395061219</v>
      </c>
      <c r="AT47" s="11">
        <v>662339075974</v>
      </c>
      <c r="AU47" s="11">
        <v>2673298199144</v>
      </c>
      <c r="AV47" s="11">
        <v>3300848622529</v>
      </c>
      <c r="AW47" s="11">
        <v>3928398773915</v>
      </c>
      <c r="AX47" s="54">
        <f t="shared" ref="AX47:AX51" si="60">AR47/AU47*100%</f>
        <v>0.29016473395537429</v>
      </c>
      <c r="AY47" s="54">
        <f t="shared" ref="AY47:AY51" si="61">AS47/AV47*100%</f>
        <v>0.18734426565287515</v>
      </c>
      <c r="AZ47" s="54">
        <f t="shared" ref="AZ47:AZ51" si="62">AT47/AW47*100%</f>
        <v>0.1686028109905757</v>
      </c>
    </row>
    <row r="48" spans="1:52" x14ac:dyDescent="0.25">
      <c r="A48" s="5">
        <v>46</v>
      </c>
      <c r="B48" s="4" t="s">
        <v>93</v>
      </c>
      <c r="C48" s="1" t="s">
        <v>94</v>
      </c>
      <c r="D48" s="11">
        <v>237168</v>
      </c>
      <c r="E48" s="10">
        <v>175046</v>
      </c>
      <c r="F48" s="10">
        <v>233485</v>
      </c>
      <c r="G48" s="10">
        <v>301379</v>
      </c>
      <c r="H48" s="27">
        <f t="shared" si="42"/>
        <v>-0.26193246981042972</v>
      </c>
      <c r="I48" s="27">
        <f t="shared" si="43"/>
        <v>0.33384938816082632</v>
      </c>
      <c r="J48" s="27">
        <f t="shared" si="44"/>
        <v>0.22527780635014383</v>
      </c>
      <c r="K48" s="26">
        <v>34054</v>
      </c>
      <c r="L48" s="26">
        <v>21741</v>
      </c>
      <c r="M48" s="27">
        <f t="shared" si="45"/>
        <v>-0.36157279614729548</v>
      </c>
      <c r="N48" s="27">
        <f t="shared" si="46"/>
        <v>-0.26193246981042972</v>
      </c>
      <c r="O48" s="26">
        <f t="shared" si="47"/>
        <v>1.3804046379167088</v>
      </c>
      <c r="P48" s="26">
        <v>21741</v>
      </c>
      <c r="Q48" s="10">
        <v>32350</v>
      </c>
      <c r="R48" s="27">
        <f t="shared" si="48"/>
        <v>0.48797203440504117</v>
      </c>
      <c r="S48" s="27">
        <f t="shared" si="49"/>
        <v>0.33384938816082632</v>
      </c>
      <c r="T48" s="31">
        <f t="shared" si="50"/>
        <v>1.4616532236086317</v>
      </c>
      <c r="U48" s="10">
        <v>32350</v>
      </c>
      <c r="V48" s="10">
        <v>50390</v>
      </c>
      <c r="W48" s="27">
        <f t="shared" si="51"/>
        <v>0.55765069551777435</v>
      </c>
      <c r="X48" s="27">
        <f t="shared" si="52"/>
        <v>0.22527780635014383</v>
      </c>
      <c r="Y48" s="26">
        <f t="shared" si="53"/>
        <v>2.4753911827915771</v>
      </c>
      <c r="Z48" s="26">
        <v>21741</v>
      </c>
      <c r="AA48" s="10">
        <v>32350</v>
      </c>
      <c r="AB48" s="10">
        <v>50390</v>
      </c>
      <c r="AC48" s="26">
        <v>338203</v>
      </c>
      <c r="AD48" s="26">
        <v>367311</v>
      </c>
      <c r="AE48" s="26">
        <v>413297</v>
      </c>
      <c r="AF48" s="27">
        <f t="shared" si="54"/>
        <v>6.4283876843197724E-2</v>
      </c>
      <c r="AG48" s="27">
        <f t="shared" si="55"/>
        <v>8.8072505315658939E-2</v>
      </c>
      <c r="AH48" s="27">
        <f t="shared" si="56"/>
        <v>0.12192200766035079</v>
      </c>
      <c r="AI48" s="10">
        <v>175046</v>
      </c>
      <c r="AJ48" s="10">
        <v>233485</v>
      </c>
      <c r="AK48" s="10">
        <v>301379</v>
      </c>
      <c r="AL48" s="26">
        <v>338203</v>
      </c>
      <c r="AM48" s="26">
        <v>367311</v>
      </c>
      <c r="AN48" s="26">
        <v>413297</v>
      </c>
      <c r="AO48" s="54">
        <f t="shared" si="57"/>
        <v>0.517576721673078</v>
      </c>
      <c r="AP48" s="54">
        <f t="shared" si="58"/>
        <v>0.63566024431612445</v>
      </c>
      <c r="AQ48" s="54">
        <f t="shared" si="59"/>
        <v>0.72920684156913795</v>
      </c>
      <c r="AR48" s="10">
        <v>142749</v>
      </c>
      <c r="AS48" s="10">
        <v>151696</v>
      </c>
      <c r="AT48" s="10">
        <v>169577</v>
      </c>
      <c r="AU48" s="10">
        <v>195454</v>
      </c>
      <c r="AV48" s="10">
        <v>215615</v>
      </c>
      <c r="AW48" s="10">
        <v>243720</v>
      </c>
      <c r="AX48" s="54">
        <f>AR48/AU48*100%</f>
        <v>0.73034575910444399</v>
      </c>
      <c r="AY48" s="54">
        <f>AS48/AV48*100%</f>
        <v>0.70355030957957465</v>
      </c>
      <c r="AZ48" s="54">
        <f>AT48/AW48*100%</f>
        <v>0.69578614803873295</v>
      </c>
    </row>
    <row r="49" spans="1:52" x14ac:dyDescent="0.25">
      <c r="A49" s="5">
        <v>47</v>
      </c>
      <c r="B49" s="2" t="s">
        <v>95</v>
      </c>
      <c r="C49" s="1" t="s">
        <v>96</v>
      </c>
      <c r="D49" s="11">
        <v>978806205312</v>
      </c>
      <c r="E49" s="10">
        <v>961217831486</v>
      </c>
      <c r="F49" s="10">
        <v>1042307144847</v>
      </c>
      <c r="G49" s="10">
        <v>1044368857579</v>
      </c>
      <c r="H49" s="27">
        <f t="shared" si="42"/>
        <v>-1.7969209564209502E-2</v>
      </c>
      <c r="I49" s="27">
        <f t="shared" si="43"/>
        <v>8.4361016519678506E-2</v>
      </c>
      <c r="J49" s="27">
        <f t="shared" si="44"/>
        <v>1.9741231434067768E-3</v>
      </c>
      <c r="K49" s="10">
        <v>136625747757</v>
      </c>
      <c r="L49" s="10">
        <v>157207256439</v>
      </c>
      <c r="M49" s="27">
        <f t="shared" si="45"/>
        <v>0.15064150806044177</v>
      </c>
      <c r="N49" s="27">
        <f t="shared" si="46"/>
        <v>-1.7969209564209502E-2</v>
      </c>
      <c r="O49" s="26">
        <f t="shared" si="47"/>
        <v>-8.3833129956080388</v>
      </c>
      <c r="P49" s="10">
        <v>157207256439</v>
      </c>
      <c r="Q49" s="10">
        <v>183170597779</v>
      </c>
      <c r="R49" s="27">
        <f t="shared" si="48"/>
        <v>0.16515358087223136</v>
      </c>
      <c r="S49" s="27">
        <f t="shared" si="49"/>
        <v>8.4361016519678506E-2</v>
      </c>
      <c r="T49" s="31">
        <f t="shared" si="50"/>
        <v>1.9577002232270013</v>
      </c>
      <c r="U49" s="10">
        <v>183170597779</v>
      </c>
      <c r="V49" s="10">
        <v>150389911968</v>
      </c>
      <c r="W49" s="27">
        <f t="shared" si="51"/>
        <v>-0.17896259666385286</v>
      </c>
      <c r="X49" s="27">
        <f t="shared" si="52"/>
        <v>1.9741231434067768E-3</v>
      </c>
      <c r="Y49" s="26">
        <f t="shared" si="53"/>
        <v>-90.654221476282459</v>
      </c>
      <c r="Z49" s="10">
        <v>157207256439</v>
      </c>
      <c r="AA49" s="10">
        <v>183170597779</v>
      </c>
      <c r="AB49" s="10">
        <v>150389911968</v>
      </c>
      <c r="AC49" s="10">
        <v>674806910037</v>
      </c>
      <c r="AD49" s="10">
        <v>767726284113</v>
      </c>
      <c r="AE49" s="10">
        <v>860100358989</v>
      </c>
      <c r="AF49" s="27">
        <f t="shared" si="54"/>
        <v>0.23296628131798508</v>
      </c>
      <c r="AG49" s="27">
        <f t="shared" si="55"/>
        <v>0.23858841564950187</v>
      </c>
      <c r="AH49" s="27">
        <f t="shared" si="56"/>
        <v>0.17485158609255197</v>
      </c>
      <c r="AI49" s="10">
        <v>961217831486</v>
      </c>
      <c r="AJ49" s="10">
        <v>1042307144847</v>
      </c>
      <c r="AK49" s="10">
        <v>1044368857579</v>
      </c>
      <c r="AL49" s="10">
        <v>674806910037</v>
      </c>
      <c r="AM49" s="10">
        <v>767726284113</v>
      </c>
      <c r="AN49" s="10">
        <v>860100358989</v>
      </c>
      <c r="AO49" s="54">
        <f t="shared" si="57"/>
        <v>1.4244338894414936</v>
      </c>
      <c r="AP49" s="54">
        <f t="shared" si="58"/>
        <v>1.3576546308444286</v>
      </c>
      <c r="AQ49" s="54">
        <f t="shared" si="59"/>
        <v>1.2142406948958808</v>
      </c>
      <c r="AR49" s="49">
        <v>233905945919</v>
      </c>
      <c r="AS49" s="10">
        <v>181900755126</v>
      </c>
      <c r="AT49" s="10">
        <v>156594539652</v>
      </c>
      <c r="AU49" s="10">
        <v>440900964118</v>
      </c>
      <c r="AV49" s="10">
        <v>585825528987</v>
      </c>
      <c r="AW49" s="10">
        <v>703505819337</v>
      </c>
      <c r="AX49" s="54">
        <f t="shared" si="60"/>
        <v>0.53051810940562805</v>
      </c>
      <c r="AY49" s="54">
        <f t="shared" si="61"/>
        <v>0.31050329172328806</v>
      </c>
      <c r="AZ49" s="54">
        <f t="shared" si="62"/>
        <v>0.22259167635539714</v>
      </c>
    </row>
    <row r="50" spans="1:52" x14ac:dyDescent="0.25">
      <c r="A50" s="5">
        <v>48</v>
      </c>
      <c r="B50" s="2" t="s">
        <v>97</v>
      </c>
      <c r="C50" s="1" t="s">
        <v>98</v>
      </c>
      <c r="D50" s="10">
        <v>25026739472547</v>
      </c>
      <c r="E50" s="10">
        <v>24476953742651</v>
      </c>
      <c r="F50" s="11">
        <v>27904558322163</v>
      </c>
      <c r="G50" s="11">
        <v>30669405967404</v>
      </c>
      <c r="H50" s="27">
        <f t="shared" si="42"/>
        <v>-2.1967932758443651E-2</v>
      </c>
      <c r="I50" s="27">
        <f t="shared" si="43"/>
        <v>0.1400339525722685</v>
      </c>
      <c r="J50" s="27">
        <f t="shared" si="44"/>
        <v>9.0150022735345128E-2</v>
      </c>
      <c r="K50" s="10">
        <v>2704466581011</v>
      </c>
      <c r="L50" s="10">
        <v>2683890279936</v>
      </c>
      <c r="M50" s="27">
        <f t="shared" si="45"/>
        <v>-7.608265977281199E-3</v>
      </c>
      <c r="N50" s="27">
        <f t="shared" si="46"/>
        <v>-2.1967932758443651E-2</v>
      </c>
      <c r="O50" s="26">
        <f t="shared" si="47"/>
        <v>0.34633509037653382</v>
      </c>
      <c r="P50" s="10">
        <v>2683890279936</v>
      </c>
      <c r="Q50" s="10">
        <v>1549648556686</v>
      </c>
      <c r="R50" s="27">
        <f t="shared" si="48"/>
        <v>-0.42261106265381576</v>
      </c>
      <c r="S50" s="27">
        <f t="shared" si="49"/>
        <v>0.1400339525722685</v>
      </c>
      <c r="T50" s="31">
        <f t="shared" si="50"/>
        <v>-3.0179185468303862</v>
      </c>
      <c r="U50" s="10">
        <v>1549648556686</v>
      </c>
      <c r="V50" s="10">
        <v>2506057517934</v>
      </c>
      <c r="W50" s="27">
        <f t="shared" si="51"/>
        <v>0.61717797698165044</v>
      </c>
      <c r="X50" s="27">
        <f t="shared" si="52"/>
        <v>9.0150022735345128E-2</v>
      </c>
      <c r="Y50" s="26">
        <f t="shared" si="53"/>
        <v>6.8461211462309857</v>
      </c>
      <c r="Z50" s="10">
        <v>2683890279936</v>
      </c>
      <c r="AA50" s="10">
        <v>1549648556686</v>
      </c>
      <c r="AB50" s="10">
        <v>2506057517934</v>
      </c>
      <c r="AC50" s="10">
        <v>19777500514550</v>
      </c>
      <c r="AD50" s="10">
        <v>19917653265528</v>
      </c>
      <c r="AE50" s="26">
        <v>22276160695411</v>
      </c>
      <c r="AF50" s="27">
        <f t="shared" si="54"/>
        <v>0.13570421995244059</v>
      </c>
      <c r="AG50" s="27">
        <f t="shared" si="55"/>
        <v>7.7802768028300648E-2</v>
      </c>
      <c r="AH50" s="27">
        <f t="shared" si="56"/>
        <v>0.11249952593717194</v>
      </c>
      <c r="AI50" s="10">
        <v>24476953742651</v>
      </c>
      <c r="AJ50" s="11">
        <v>27904558322163</v>
      </c>
      <c r="AK50" s="11">
        <v>30669405967404</v>
      </c>
      <c r="AL50" s="10">
        <v>19777500514550</v>
      </c>
      <c r="AM50" s="10">
        <v>19917653265528</v>
      </c>
      <c r="AN50" s="26">
        <v>22276160695411</v>
      </c>
      <c r="AO50" s="54">
        <f t="shared" si="57"/>
        <v>1.2376161347913346</v>
      </c>
      <c r="AP50" s="54">
        <f t="shared" si="58"/>
        <v>1.4009962895808687</v>
      </c>
      <c r="AQ50" s="54">
        <f t="shared" si="59"/>
        <v>1.3767815013887044</v>
      </c>
      <c r="AR50" s="49">
        <v>8506032</v>
      </c>
      <c r="AS50" s="11">
        <v>8557621</v>
      </c>
      <c r="AT50" s="11">
        <v>9441466</v>
      </c>
      <c r="AU50" s="11">
        <v>11271468</v>
      </c>
      <c r="AV50" s="11">
        <v>11360031</v>
      </c>
      <c r="AW50" s="11">
        <v>12834694</v>
      </c>
      <c r="AX50" s="54">
        <f t="shared" si="60"/>
        <v>0.7546516567318472</v>
      </c>
      <c r="AY50" s="54">
        <f t="shared" si="61"/>
        <v>0.75330965205992839</v>
      </c>
      <c r="AZ50" s="54">
        <f t="shared" si="62"/>
        <v>0.73562065445424718</v>
      </c>
    </row>
    <row r="51" spans="1:52" x14ac:dyDescent="0.25">
      <c r="A51" s="5">
        <v>49</v>
      </c>
      <c r="B51" s="2" t="s">
        <v>99</v>
      </c>
      <c r="C51" s="1" t="s">
        <v>100</v>
      </c>
      <c r="D51" s="11">
        <v>1281116255236</v>
      </c>
      <c r="E51" s="10">
        <v>1253700810596</v>
      </c>
      <c r="F51" s="10">
        <v>1356846112540</v>
      </c>
      <c r="G51" s="10">
        <v>1539310803104</v>
      </c>
      <c r="H51" s="27">
        <f t="shared" si="42"/>
        <v>-2.1399654034480797E-2</v>
      </c>
      <c r="I51" s="27">
        <f t="shared" si="43"/>
        <v>8.227266112635398E-2</v>
      </c>
      <c r="J51" s="27">
        <f t="shared" si="44"/>
        <v>0.118536614045755</v>
      </c>
      <c r="K51" s="10">
        <v>56782206578</v>
      </c>
      <c r="L51" s="10">
        <v>55673983557</v>
      </c>
      <c r="M51" s="27">
        <f t="shared" si="45"/>
        <v>-1.9517082688177458E-2</v>
      </c>
      <c r="N51" s="27">
        <f t="shared" si="46"/>
        <v>-2.1399654034480797E-2</v>
      </c>
      <c r="O51" s="26">
        <f t="shared" si="47"/>
        <v>0.91202795413094095</v>
      </c>
      <c r="P51" s="10">
        <v>55673983557</v>
      </c>
      <c r="Q51" s="10">
        <v>101725399549</v>
      </c>
      <c r="R51" s="27">
        <f t="shared" si="48"/>
        <v>0.82716222281546914</v>
      </c>
      <c r="S51" s="27">
        <f t="shared" si="49"/>
        <v>8.227266112635398E-2</v>
      </c>
      <c r="T51" s="31">
        <f t="shared" si="50"/>
        <v>10.053913553921845</v>
      </c>
      <c r="U51" s="10">
        <v>101725399549</v>
      </c>
      <c r="V51" s="10">
        <v>92439536022</v>
      </c>
      <c r="W51" s="27">
        <f t="shared" si="51"/>
        <v>-9.1283627964784772E-2</v>
      </c>
      <c r="X51" s="27">
        <f t="shared" si="52"/>
        <v>0.118536614045755</v>
      </c>
      <c r="Y51" s="26">
        <f t="shared" si="53"/>
        <v>-0.77008803313336927</v>
      </c>
      <c r="Z51" s="10">
        <v>55673983557</v>
      </c>
      <c r="AA51" s="10">
        <v>101725399549</v>
      </c>
      <c r="AB51" s="10">
        <v>92439536022</v>
      </c>
      <c r="AC51" s="10">
        <v>773863042440</v>
      </c>
      <c r="AD51" s="10">
        <v>889125250792</v>
      </c>
      <c r="AE51" s="10">
        <v>1033289474829</v>
      </c>
      <c r="AF51" s="27">
        <f t="shared" si="54"/>
        <v>7.1942941455711881E-2</v>
      </c>
      <c r="AG51" s="27">
        <f t="shared" si="55"/>
        <v>0.11441065188328277</v>
      </c>
      <c r="AH51" s="27">
        <f t="shared" si="56"/>
        <v>8.9461412579759314E-2</v>
      </c>
      <c r="AI51" s="10">
        <v>1253700810596</v>
      </c>
      <c r="AJ51" s="10">
        <v>1356846112540</v>
      </c>
      <c r="AK51" s="10">
        <v>1539310803104</v>
      </c>
      <c r="AL51" s="10">
        <v>773863042440</v>
      </c>
      <c r="AM51" s="10">
        <v>889125250792</v>
      </c>
      <c r="AN51" s="10">
        <v>1033289474829</v>
      </c>
      <c r="AO51" s="54">
        <f t="shared" si="57"/>
        <v>1.6200551542596806</v>
      </c>
      <c r="AP51" s="54">
        <f t="shared" si="58"/>
        <v>1.5260460900546593</v>
      </c>
      <c r="AQ51" s="54">
        <f t="shared" si="59"/>
        <v>1.4897188451075067</v>
      </c>
      <c r="AR51" s="49">
        <v>366908471713</v>
      </c>
      <c r="AS51" s="49">
        <v>347288021564</v>
      </c>
      <c r="AT51" s="49">
        <v>442535947408</v>
      </c>
      <c r="AU51" s="10">
        <v>406954570727</v>
      </c>
      <c r="AV51" s="11">
        <v>541837229228</v>
      </c>
      <c r="AW51" s="10">
        <v>590753527421</v>
      </c>
      <c r="AX51" s="54">
        <f t="shared" si="60"/>
        <v>0.90159565245216433</v>
      </c>
      <c r="AY51" s="54">
        <f t="shared" si="61"/>
        <v>0.64094529284894242</v>
      </c>
      <c r="AZ51" s="54">
        <f t="shared" si="62"/>
        <v>0.74910419805691175</v>
      </c>
    </row>
    <row r="52" spans="1:52" x14ac:dyDescent="0.25">
      <c r="A52" s="5"/>
      <c r="B52" s="2"/>
      <c r="C52" s="1"/>
      <c r="D52" s="11"/>
      <c r="E52" s="10"/>
      <c r="F52" s="10"/>
      <c r="G52" s="10"/>
      <c r="H52" s="27"/>
      <c r="I52" s="27"/>
      <c r="J52" s="27"/>
      <c r="K52" s="10"/>
      <c r="L52" s="10"/>
      <c r="M52" s="27"/>
      <c r="N52" s="27"/>
      <c r="O52" s="26"/>
      <c r="P52" s="10"/>
      <c r="Q52" s="10"/>
      <c r="R52" s="27"/>
      <c r="S52" s="27"/>
      <c r="T52" s="31"/>
      <c r="U52" s="10"/>
      <c r="V52" s="10"/>
      <c r="W52" s="27"/>
      <c r="X52" s="27"/>
      <c r="Y52" s="26"/>
      <c r="Z52" s="10"/>
      <c r="AA52" s="10"/>
      <c r="AB52" s="10"/>
      <c r="AC52" s="10"/>
      <c r="AD52" s="10"/>
      <c r="AE52" s="10"/>
      <c r="AF52" s="27"/>
      <c r="AG52" s="27"/>
      <c r="AH52" s="27"/>
      <c r="AI52" s="10"/>
      <c r="AJ52" s="10"/>
      <c r="AK52" s="10"/>
      <c r="AL52" s="10"/>
      <c r="AM52" s="10"/>
      <c r="AN52" s="10"/>
      <c r="AO52" s="54"/>
      <c r="AP52" s="54"/>
      <c r="AQ52" s="54"/>
      <c r="AR52" s="49"/>
      <c r="AS52" s="49"/>
      <c r="AT52" s="49"/>
      <c r="AU52" s="10"/>
      <c r="AV52" s="11"/>
      <c r="AW52" s="10"/>
      <c r="AX52" s="54"/>
      <c r="AY52" s="54"/>
      <c r="AZ52" s="54"/>
    </row>
    <row r="53" spans="1:52" x14ac:dyDescent="0.25">
      <c r="A53" s="5"/>
      <c r="B53" s="2"/>
      <c r="C53" s="1"/>
      <c r="D53" s="11"/>
      <c r="E53" s="10"/>
      <c r="F53" s="10"/>
      <c r="G53" s="10"/>
      <c r="H53" s="60"/>
      <c r="I53" s="60"/>
      <c r="J53" s="60"/>
      <c r="K53" s="26"/>
      <c r="L53" s="26"/>
      <c r="M53" s="29"/>
      <c r="N53" s="29"/>
      <c r="O53" s="29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10"/>
      <c r="AJ53" s="10"/>
      <c r="AK53" s="10"/>
      <c r="AL53" s="35"/>
      <c r="AM53" s="35"/>
      <c r="AN53" s="35"/>
      <c r="AO53" s="35"/>
      <c r="AP53" s="35"/>
      <c r="AQ53" s="35"/>
      <c r="AR53" s="10"/>
      <c r="AS53" s="49"/>
      <c r="AT53" s="10"/>
      <c r="AU53" s="35"/>
      <c r="AV53" s="35"/>
      <c r="AW53" s="35"/>
      <c r="AX53" s="35"/>
      <c r="AY53" s="35"/>
      <c r="AZ53" s="35"/>
    </row>
    <row r="54" spans="1:52" x14ac:dyDescent="0.25">
      <c r="Z54" s="36"/>
      <c r="AA54" s="36"/>
      <c r="AB54" s="36"/>
    </row>
  </sheetData>
  <mergeCells count="6">
    <mergeCell ref="AR1:AZ1"/>
    <mergeCell ref="A1:C1"/>
    <mergeCell ref="D1:J1"/>
    <mergeCell ref="K1:Y1"/>
    <mergeCell ref="Z1:AH1"/>
    <mergeCell ref="AI1:AQ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C52"/>
    </sheetView>
  </sheetViews>
  <sheetFormatPr defaultRowHeight="15" x14ac:dyDescent="0.25"/>
  <cols>
    <col min="3" max="7" width="9.140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>
      <selection activeCell="J23" sqref="J23"/>
    </sheetView>
  </sheetViews>
  <sheetFormatPr defaultRowHeight="15" x14ac:dyDescent="0.25"/>
  <cols>
    <col min="3" max="10" width="9.140625" customWidth="1"/>
  </cols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 Tabulasi</vt:lpstr>
      <vt:lpstr>Sheet2</vt:lpstr>
      <vt:lpstr>Sheet3</vt:lpstr>
      <vt:lpstr>Sheet4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ismail - [2010]</dc:creator>
  <cp:lastModifiedBy>CYESAR MELATI MERTA</cp:lastModifiedBy>
  <dcterms:created xsi:type="dcterms:W3CDTF">2023-07-10T08:24:40Z</dcterms:created>
  <dcterms:modified xsi:type="dcterms:W3CDTF">2023-08-23T00:09:51Z</dcterms:modified>
</cp:coreProperties>
</file>